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eb15b3f0e4598d/Documents/"/>
    </mc:Choice>
  </mc:AlternateContent>
  <bookViews>
    <workbookView xWindow="0" yWindow="0" windowWidth="28800" windowHeight="13560"/>
  </bookViews>
  <sheets>
    <sheet name="デシル分析表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4" i="2"/>
  <c r="H5" i="2"/>
  <c r="H6" i="2"/>
  <c r="H7" i="2"/>
  <c r="H8" i="2"/>
  <c r="H9" i="2"/>
  <c r="H10" i="2"/>
  <c r="H11" i="2"/>
  <c r="H12" i="2"/>
  <c r="H13" i="2"/>
  <c r="H4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G2" i="2"/>
  <c r="D4" i="2"/>
  <c r="H2" i="2" l="1"/>
  <c r="E106" i="2" l="1"/>
  <c r="E104" i="2"/>
  <c r="E110" i="2"/>
  <c r="E109" i="2"/>
  <c r="E74" i="2"/>
  <c r="E40" i="2"/>
  <c r="E11" i="2"/>
  <c r="E22" i="2"/>
  <c r="E34" i="2"/>
  <c r="E32" i="2"/>
  <c r="E4" i="2"/>
  <c r="E94" i="2"/>
  <c r="E15" i="2"/>
  <c r="E53" i="2"/>
  <c r="E28" i="2"/>
  <c r="E50" i="2"/>
  <c r="E83" i="2"/>
  <c r="E48" i="2"/>
  <c r="E31" i="2"/>
  <c r="E63" i="2"/>
  <c r="E112" i="2"/>
  <c r="E17" i="2"/>
  <c r="E14" i="2"/>
  <c r="E12" i="2"/>
  <c r="E92" i="2"/>
  <c r="E24" i="2"/>
  <c r="E103" i="2"/>
  <c r="E102" i="2"/>
  <c r="E55" i="2"/>
  <c r="E87" i="2"/>
  <c r="E68" i="2"/>
  <c r="E71" i="2"/>
  <c r="E93" i="2"/>
  <c r="E81" i="2"/>
  <c r="E80" i="2"/>
  <c r="E46" i="2"/>
  <c r="E52" i="2"/>
  <c r="E91" i="2"/>
  <c r="E114" i="2"/>
  <c r="E18" i="2"/>
  <c r="E56" i="2"/>
  <c r="E111" i="2"/>
  <c r="E13" i="2"/>
  <c r="E66" i="2"/>
  <c r="E29" i="2"/>
  <c r="E105" i="2"/>
  <c r="E9" i="2"/>
  <c r="E8" i="2"/>
  <c r="E41" i="2"/>
  <c r="E37" i="2"/>
  <c r="E73" i="2"/>
  <c r="E21" i="2"/>
  <c r="E98" i="2"/>
  <c r="E25" i="2"/>
  <c r="E20" i="2"/>
  <c r="E16" i="2"/>
  <c r="E89" i="2"/>
  <c r="E54" i="2"/>
  <c r="E45" i="2"/>
  <c r="E61" i="2"/>
  <c r="E76" i="2"/>
  <c r="E58" i="2"/>
  <c r="E10" i="2"/>
  <c r="E77" i="2"/>
  <c r="E100" i="2"/>
  <c r="E47" i="2"/>
  <c r="E33" i="2"/>
  <c r="E36" i="2"/>
  <c r="E35" i="2"/>
  <c r="E90" i="2"/>
  <c r="E38" i="2"/>
  <c r="E7" i="2"/>
  <c r="E69" i="2"/>
  <c r="E26" i="2"/>
  <c r="E59" i="2"/>
  <c r="E19" i="2"/>
  <c r="E85" i="2"/>
  <c r="E82" i="2"/>
  <c r="E108" i="2"/>
  <c r="E44" i="2"/>
  <c r="E113" i="2"/>
  <c r="E39" i="2"/>
  <c r="E107" i="2"/>
  <c r="E65" i="2"/>
  <c r="E96" i="2"/>
  <c r="E72" i="2"/>
  <c r="E75" i="2"/>
  <c r="E64" i="2"/>
  <c r="E57" i="2"/>
  <c r="E6" i="2"/>
  <c r="E62" i="2"/>
  <c r="E78" i="2"/>
  <c r="E43" i="2"/>
  <c r="E99" i="2"/>
  <c r="E79" i="2"/>
  <c r="E60" i="2"/>
  <c r="E67" i="2"/>
  <c r="E27" i="2"/>
  <c r="E95" i="2"/>
  <c r="E70" i="2"/>
  <c r="E23" i="2"/>
  <c r="E88" i="2"/>
  <c r="E30" i="2"/>
  <c r="E97" i="2"/>
  <c r="E51" i="2"/>
  <c r="E101" i="2"/>
  <c r="E42" i="2"/>
  <c r="E86" i="2"/>
  <c r="E49" i="2"/>
  <c r="E5" i="2"/>
  <c r="E84" i="2"/>
  <c r="I14" i="2" l="1"/>
  <c r="J5" i="2" s="1"/>
  <c r="J7" i="2" l="1"/>
  <c r="J8" i="2"/>
  <c r="J9" i="2"/>
  <c r="J13" i="2"/>
  <c r="J12" i="2"/>
  <c r="J4" i="2"/>
  <c r="K4" i="2" s="1"/>
  <c r="K5" i="2" s="1"/>
  <c r="J10" i="2"/>
  <c r="J11" i="2"/>
  <c r="J6" i="2"/>
  <c r="K6" i="2" l="1"/>
  <c r="K7" i="2" s="1"/>
  <c r="K8" i="2" s="1"/>
  <c r="K9" i="2" s="1"/>
  <c r="K10" i="2" s="1"/>
  <c r="K11" i="2" s="1"/>
  <c r="K12" i="2" s="1"/>
  <c r="K13" i="2" s="1"/>
</calcChain>
</file>

<file path=xl/sharedStrings.xml><?xml version="1.0" encoding="utf-8"?>
<sst xmlns="http://schemas.openxmlformats.org/spreadsheetml/2006/main" count="126" uniqueCount="126">
  <si>
    <t>デシル分析表</t>
    <rPh sb="3" eb="5">
      <t>ブンセキ</t>
    </rPh>
    <rPh sb="5" eb="6">
      <t>ヒョウ</t>
    </rPh>
    <phoneticPr fontId="2"/>
  </si>
  <si>
    <t>顧客No</t>
    <rPh sb="0" eb="2">
      <t>コキャク</t>
    </rPh>
    <phoneticPr fontId="2"/>
  </si>
  <si>
    <t>顧客名</t>
    <rPh sb="0" eb="2">
      <t>コキャク</t>
    </rPh>
    <rPh sb="2" eb="3">
      <t>メイ</t>
    </rPh>
    <phoneticPr fontId="2"/>
  </si>
  <si>
    <t>購入金額</t>
    <rPh sb="0" eb="2">
      <t>コウニュウ</t>
    </rPh>
    <rPh sb="2" eb="4">
      <t>キンガク</t>
    </rPh>
    <phoneticPr fontId="2"/>
  </si>
  <si>
    <t>顧客名１</t>
    <rPh sb="0" eb="2">
      <t>コキャク</t>
    </rPh>
    <rPh sb="2" eb="3">
      <t>メイ</t>
    </rPh>
    <phoneticPr fontId="2"/>
  </si>
  <si>
    <t>顧客名２</t>
    <rPh sb="0" eb="2">
      <t>コキャク</t>
    </rPh>
    <rPh sb="2" eb="3">
      <t>メイ</t>
    </rPh>
    <phoneticPr fontId="2"/>
  </si>
  <si>
    <t>顧客名３</t>
    <rPh sb="0" eb="2">
      <t>コキャク</t>
    </rPh>
    <rPh sb="2" eb="3">
      <t>メイ</t>
    </rPh>
    <phoneticPr fontId="2"/>
  </si>
  <si>
    <t>顧客名４</t>
    <rPh sb="0" eb="2">
      <t>コキャク</t>
    </rPh>
    <rPh sb="2" eb="3">
      <t>メイ</t>
    </rPh>
    <phoneticPr fontId="2"/>
  </si>
  <si>
    <t>顧客名５</t>
    <rPh sb="0" eb="2">
      <t>コキャク</t>
    </rPh>
    <rPh sb="2" eb="3">
      <t>メイ</t>
    </rPh>
    <phoneticPr fontId="2"/>
  </si>
  <si>
    <t>顧客名６</t>
    <rPh sb="0" eb="2">
      <t>コキャク</t>
    </rPh>
    <rPh sb="2" eb="3">
      <t>メイ</t>
    </rPh>
    <phoneticPr fontId="2"/>
  </si>
  <si>
    <t>顧客名７</t>
    <rPh sb="0" eb="2">
      <t>コキャク</t>
    </rPh>
    <rPh sb="2" eb="3">
      <t>メイ</t>
    </rPh>
    <phoneticPr fontId="2"/>
  </si>
  <si>
    <t>顧客名８</t>
    <rPh sb="0" eb="2">
      <t>コキャク</t>
    </rPh>
    <rPh sb="2" eb="3">
      <t>メイ</t>
    </rPh>
    <phoneticPr fontId="2"/>
  </si>
  <si>
    <t>顧客名９</t>
    <rPh sb="0" eb="2">
      <t>コキャク</t>
    </rPh>
    <rPh sb="2" eb="3">
      <t>メイ</t>
    </rPh>
    <phoneticPr fontId="2"/>
  </si>
  <si>
    <t>顧客名１０</t>
    <rPh sb="0" eb="2">
      <t>コキャク</t>
    </rPh>
    <rPh sb="2" eb="3">
      <t>メイ</t>
    </rPh>
    <phoneticPr fontId="2"/>
  </si>
  <si>
    <t>顧客名１１</t>
    <rPh sb="0" eb="2">
      <t>コキャク</t>
    </rPh>
    <rPh sb="2" eb="3">
      <t>メイ</t>
    </rPh>
    <phoneticPr fontId="2"/>
  </si>
  <si>
    <t>顧客名１２</t>
    <rPh sb="0" eb="2">
      <t>コキャク</t>
    </rPh>
    <rPh sb="2" eb="3">
      <t>メイ</t>
    </rPh>
    <phoneticPr fontId="2"/>
  </si>
  <si>
    <t>顧客名１３</t>
    <rPh sb="0" eb="2">
      <t>コキャク</t>
    </rPh>
    <rPh sb="2" eb="3">
      <t>メイ</t>
    </rPh>
    <phoneticPr fontId="2"/>
  </si>
  <si>
    <t>顧客名１４</t>
    <rPh sb="0" eb="2">
      <t>コキャク</t>
    </rPh>
    <rPh sb="2" eb="3">
      <t>メイ</t>
    </rPh>
    <phoneticPr fontId="2"/>
  </si>
  <si>
    <t>顧客名１５</t>
    <rPh sb="0" eb="2">
      <t>コキャク</t>
    </rPh>
    <rPh sb="2" eb="3">
      <t>メイ</t>
    </rPh>
    <phoneticPr fontId="2"/>
  </si>
  <si>
    <t>顧客名１６</t>
    <rPh sb="0" eb="2">
      <t>コキャク</t>
    </rPh>
    <rPh sb="2" eb="3">
      <t>メイ</t>
    </rPh>
    <phoneticPr fontId="2"/>
  </si>
  <si>
    <t>顧客名１７</t>
    <rPh sb="0" eb="2">
      <t>コキャク</t>
    </rPh>
    <rPh sb="2" eb="3">
      <t>メイ</t>
    </rPh>
    <phoneticPr fontId="2"/>
  </si>
  <si>
    <t>顧客名１８</t>
    <rPh sb="0" eb="2">
      <t>コキャク</t>
    </rPh>
    <rPh sb="2" eb="3">
      <t>メイ</t>
    </rPh>
    <phoneticPr fontId="2"/>
  </si>
  <si>
    <t>顧客名１９</t>
    <rPh sb="0" eb="2">
      <t>コキャク</t>
    </rPh>
    <rPh sb="2" eb="3">
      <t>メイ</t>
    </rPh>
    <phoneticPr fontId="2"/>
  </si>
  <si>
    <t>顧客名２０</t>
    <rPh sb="0" eb="2">
      <t>コキャク</t>
    </rPh>
    <rPh sb="2" eb="3">
      <t>メイ</t>
    </rPh>
    <phoneticPr fontId="2"/>
  </si>
  <si>
    <t>顧客名２１</t>
    <rPh sb="0" eb="2">
      <t>コキャク</t>
    </rPh>
    <rPh sb="2" eb="3">
      <t>メイ</t>
    </rPh>
    <phoneticPr fontId="2"/>
  </si>
  <si>
    <t>顧客名２２</t>
    <rPh sb="0" eb="2">
      <t>コキャク</t>
    </rPh>
    <rPh sb="2" eb="3">
      <t>メイ</t>
    </rPh>
    <phoneticPr fontId="2"/>
  </si>
  <si>
    <t>顧客名２３</t>
    <rPh sb="0" eb="2">
      <t>コキャク</t>
    </rPh>
    <rPh sb="2" eb="3">
      <t>メイ</t>
    </rPh>
    <phoneticPr fontId="2"/>
  </si>
  <si>
    <t>顧客名２４</t>
    <rPh sb="0" eb="2">
      <t>コキャク</t>
    </rPh>
    <rPh sb="2" eb="3">
      <t>メイ</t>
    </rPh>
    <phoneticPr fontId="2"/>
  </si>
  <si>
    <t>顧客名２５</t>
    <rPh sb="0" eb="2">
      <t>コキャク</t>
    </rPh>
    <rPh sb="2" eb="3">
      <t>メイ</t>
    </rPh>
    <phoneticPr fontId="2"/>
  </si>
  <si>
    <t>顧客名２６</t>
    <rPh sb="0" eb="2">
      <t>コキャク</t>
    </rPh>
    <rPh sb="2" eb="3">
      <t>メイ</t>
    </rPh>
    <phoneticPr fontId="2"/>
  </si>
  <si>
    <t>顧客名２７</t>
    <rPh sb="0" eb="2">
      <t>コキャク</t>
    </rPh>
    <rPh sb="2" eb="3">
      <t>メイ</t>
    </rPh>
    <phoneticPr fontId="2"/>
  </si>
  <si>
    <t>顧客名２８</t>
    <rPh sb="0" eb="2">
      <t>コキャク</t>
    </rPh>
    <rPh sb="2" eb="3">
      <t>メイ</t>
    </rPh>
    <phoneticPr fontId="2"/>
  </si>
  <si>
    <t>顧客名２９</t>
    <rPh sb="0" eb="2">
      <t>コキャク</t>
    </rPh>
    <rPh sb="2" eb="3">
      <t>メイ</t>
    </rPh>
    <phoneticPr fontId="2"/>
  </si>
  <si>
    <t>顧客名３０</t>
    <rPh sb="0" eb="2">
      <t>コキャク</t>
    </rPh>
    <rPh sb="2" eb="3">
      <t>メイ</t>
    </rPh>
    <phoneticPr fontId="2"/>
  </si>
  <si>
    <t>顧客名３１</t>
    <rPh sb="0" eb="2">
      <t>コキャク</t>
    </rPh>
    <rPh sb="2" eb="3">
      <t>メイ</t>
    </rPh>
    <phoneticPr fontId="2"/>
  </si>
  <si>
    <t>顧客名３２</t>
    <rPh sb="0" eb="2">
      <t>コキャク</t>
    </rPh>
    <rPh sb="2" eb="3">
      <t>メイ</t>
    </rPh>
    <phoneticPr fontId="2"/>
  </si>
  <si>
    <t>顧客名３３</t>
    <rPh sb="0" eb="2">
      <t>コキャク</t>
    </rPh>
    <rPh sb="2" eb="3">
      <t>メイ</t>
    </rPh>
    <phoneticPr fontId="2"/>
  </si>
  <si>
    <t>顧客名３４</t>
    <rPh sb="0" eb="2">
      <t>コキャク</t>
    </rPh>
    <rPh sb="2" eb="3">
      <t>メイ</t>
    </rPh>
    <phoneticPr fontId="2"/>
  </si>
  <si>
    <t>顧客名３５</t>
    <rPh sb="0" eb="2">
      <t>コキャク</t>
    </rPh>
    <rPh sb="2" eb="3">
      <t>メイ</t>
    </rPh>
    <phoneticPr fontId="2"/>
  </si>
  <si>
    <t>顧客名３６</t>
    <rPh sb="0" eb="2">
      <t>コキャク</t>
    </rPh>
    <rPh sb="2" eb="3">
      <t>メイ</t>
    </rPh>
    <phoneticPr fontId="2"/>
  </si>
  <si>
    <t>顧客名３７</t>
    <rPh sb="0" eb="2">
      <t>コキャク</t>
    </rPh>
    <rPh sb="2" eb="3">
      <t>メイ</t>
    </rPh>
    <phoneticPr fontId="2"/>
  </si>
  <si>
    <t>顧客名３８</t>
    <rPh sb="0" eb="2">
      <t>コキャク</t>
    </rPh>
    <rPh sb="2" eb="3">
      <t>メイ</t>
    </rPh>
    <phoneticPr fontId="2"/>
  </si>
  <si>
    <t>顧客名３９</t>
    <rPh sb="0" eb="2">
      <t>コキャク</t>
    </rPh>
    <rPh sb="2" eb="3">
      <t>メイ</t>
    </rPh>
    <phoneticPr fontId="2"/>
  </si>
  <si>
    <t>顧客名４０</t>
    <rPh sb="0" eb="2">
      <t>コキャク</t>
    </rPh>
    <rPh sb="2" eb="3">
      <t>メイ</t>
    </rPh>
    <phoneticPr fontId="2"/>
  </si>
  <si>
    <t>顧客名４１</t>
    <rPh sb="0" eb="2">
      <t>コキャク</t>
    </rPh>
    <rPh sb="2" eb="3">
      <t>メイ</t>
    </rPh>
    <phoneticPr fontId="2"/>
  </si>
  <si>
    <t>顧客名４２</t>
    <rPh sb="0" eb="2">
      <t>コキャク</t>
    </rPh>
    <rPh sb="2" eb="3">
      <t>メイ</t>
    </rPh>
    <phoneticPr fontId="2"/>
  </si>
  <si>
    <t>顧客名４３</t>
    <rPh sb="0" eb="2">
      <t>コキャク</t>
    </rPh>
    <rPh sb="2" eb="3">
      <t>メイ</t>
    </rPh>
    <phoneticPr fontId="2"/>
  </si>
  <si>
    <t>顧客名４４</t>
    <rPh sb="0" eb="2">
      <t>コキャク</t>
    </rPh>
    <rPh sb="2" eb="3">
      <t>メイ</t>
    </rPh>
    <phoneticPr fontId="2"/>
  </si>
  <si>
    <t>顧客名４５</t>
    <rPh sb="0" eb="2">
      <t>コキャク</t>
    </rPh>
    <rPh sb="2" eb="3">
      <t>メイ</t>
    </rPh>
    <phoneticPr fontId="2"/>
  </si>
  <si>
    <t>顧客名４６</t>
    <rPh sb="0" eb="2">
      <t>コキャク</t>
    </rPh>
    <rPh sb="2" eb="3">
      <t>メイ</t>
    </rPh>
    <phoneticPr fontId="2"/>
  </si>
  <si>
    <t>顧客名４７</t>
    <rPh sb="0" eb="2">
      <t>コキャク</t>
    </rPh>
    <rPh sb="2" eb="3">
      <t>メイ</t>
    </rPh>
    <phoneticPr fontId="2"/>
  </si>
  <si>
    <t>顧客名４８</t>
    <rPh sb="0" eb="2">
      <t>コキャク</t>
    </rPh>
    <rPh sb="2" eb="3">
      <t>メイ</t>
    </rPh>
    <phoneticPr fontId="2"/>
  </si>
  <si>
    <t>顧客名４９</t>
    <rPh sb="0" eb="2">
      <t>コキャク</t>
    </rPh>
    <rPh sb="2" eb="3">
      <t>メイ</t>
    </rPh>
    <phoneticPr fontId="2"/>
  </si>
  <si>
    <t>顧客名５０</t>
    <rPh sb="0" eb="2">
      <t>コキャク</t>
    </rPh>
    <rPh sb="2" eb="3">
      <t>メイ</t>
    </rPh>
    <phoneticPr fontId="2"/>
  </si>
  <si>
    <t>顧客名５１</t>
    <rPh sb="0" eb="2">
      <t>コキャク</t>
    </rPh>
    <rPh sb="2" eb="3">
      <t>メイ</t>
    </rPh>
    <phoneticPr fontId="2"/>
  </si>
  <si>
    <t>顧客名５２</t>
    <rPh sb="0" eb="2">
      <t>コキャク</t>
    </rPh>
    <rPh sb="2" eb="3">
      <t>メイ</t>
    </rPh>
    <phoneticPr fontId="2"/>
  </si>
  <si>
    <t>顧客名５３</t>
    <rPh sb="0" eb="2">
      <t>コキャク</t>
    </rPh>
    <rPh sb="2" eb="3">
      <t>メイ</t>
    </rPh>
    <phoneticPr fontId="2"/>
  </si>
  <si>
    <t>顧客名５４</t>
    <rPh sb="0" eb="2">
      <t>コキャク</t>
    </rPh>
    <rPh sb="2" eb="3">
      <t>メイ</t>
    </rPh>
    <phoneticPr fontId="2"/>
  </si>
  <si>
    <t>顧客名５５</t>
    <rPh sb="0" eb="2">
      <t>コキャク</t>
    </rPh>
    <rPh sb="2" eb="3">
      <t>メイ</t>
    </rPh>
    <phoneticPr fontId="2"/>
  </si>
  <si>
    <t>顧客名５６</t>
    <rPh sb="0" eb="2">
      <t>コキャク</t>
    </rPh>
    <rPh sb="2" eb="3">
      <t>メイ</t>
    </rPh>
    <phoneticPr fontId="2"/>
  </si>
  <si>
    <t>顧客名５７</t>
    <rPh sb="0" eb="2">
      <t>コキャク</t>
    </rPh>
    <rPh sb="2" eb="3">
      <t>メイ</t>
    </rPh>
    <phoneticPr fontId="2"/>
  </si>
  <si>
    <t>顧客名５８</t>
    <rPh sb="0" eb="2">
      <t>コキャク</t>
    </rPh>
    <rPh sb="2" eb="3">
      <t>メイ</t>
    </rPh>
    <phoneticPr fontId="2"/>
  </si>
  <si>
    <t>顧客名５９</t>
    <rPh sb="0" eb="2">
      <t>コキャク</t>
    </rPh>
    <rPh sb="2" eb="3">
      <t>メイ</t>
    </rPh>
    <phoneticPr fontId="2"/>
  </si>
  <si>
    <t>顧客名６０</t>
    <rPh sb="0" eb="2">
      <t>コキャク</t>
    </rPh>
    <rPh sb="2" eb="3">
      <t>メイ</t>
    </rPh>
    <phoneticPr fontId="2"/>
  </si>
  <si>
    <t>顧客名６１</t>
    <rPh sb="0" eb="2">
      <t>コキャク</t>
    </rPh>
    <rPh sb="2" eb="3">
      <t>メイ</t>
    </rPh>
    <phoneticPr fontId="2"/>
  </si>
  <si>
    <t>顧客名６２</t>
    <rPh sb="0" eb="2">
      <t>コキャク</t>
    </rPh>
    <rPh sb="2" eb="3">
      <t>メイ</t>
    </rPh>
    <phoneticPr fontId="2"/>
  </si>
  <si>
    <t>顧客名６３</t>
    <rPh sb="0" eb="2">
      <t>コキャク</t>
    </rPh>
    <rPh sb="2" eb="3">
      <t>メイ</t>
    </rPh>
    <phoneticPr fontId="2"/>
  </si>
  <si>
    <t>顧客名６４</t>
    <rPh sb="0" eb="2">
      <t>コキャク</t>
    </rPh>
    <rPh sb="2" eb="3">
      <t>メイ</t>
    </rPh>
    <phoneticPr fontId="2"/>
  </si>
  <si>
    <t>顧客名６５</t>
    <rPh sb="0" eb="2">
      <t>コキャク</t>
    </rPh>
    <rPh sb="2" eb="3">
      <t>メイ</t>
    </rPh>
    <phoneticPr fontId="2"/>
  </si>
  <si>
    <t>顧客名６６</t>
    <rPh sb="0" eb="2">
      <t>コキャク</t>
    </rPh>
    <rPh sb="2" eb="3">
      <t>メイ</t>
    </rPh>
    <phoneticPr fontId="2"/>
  </si>
  <si>
    <t>顧客名６７</t>
    <rPh sb="0" eb="2">
      <t>コキャク</t>
    </rPh>
    <rPh sb="2" eb="3">
      <t>メイ</t>
    </rPh>
    <phoneticPr fontId="2"/>
  </si>
  <si>
    <t>顧客名６８</t>
    <rPh sb="0" eb="2">
      <t>コキャク</t>
    </rPh>
    <rPh sb="2" eb="3">
      <t>メイ</t>
    </rPh>
    <phoneticPr fontId="2"/>
  </si>
  <si>
    <t>顧客名６９</t>
    <rPh sb="0" eb="2">
      <t>コキャク</t>
    </rPh>
    <rPh sb="2" eb="3">
      <t>メイ</t>
    </rPh>
    <phoneticPr fontId="2"/>
  </si>
  <si>
    <t>顧客名７０</t>
    <rPh sb="0" eb="2">
      <t>コキャク</t>
    </rPh>
    <rPh sb="2" eb="3">
      <t>メイ</t>
    </rPh>
    <phoneticPr fontId="2"/>
  </si>
  <si>
    <t>顧客名７１</t>
    <rPh sb="0" eb="2">
      <t>コキャク</t>
    </rPh>
    <rPh sb="2" eb="3">
      <t>メイ</t>
    </rPh>
    <phoneticPr fontId="2"/>
  </si>
  <si>
    <t>顧客名７２</t>
    <rPh sb="0" eb="2">
      <t>コキャク</t>
    </rPh>
    <rPh sb="2" eb="3">
      <t>メイ</t>
    </rPh>
    <phoneticPr fontId="2"/>
  </si>
  <si>
    <t>顧客名７３</t>
    <rPh sb="0" eb="2">
      <t>コキャク</t>
    </rPh>
    <rPh sb="2" eb="3">
      <t>メイ</t>
    </rPh>
    <phoneticPr fontId="2"/>
  </si>
  <si>
    <t>顧客名７４</t>
    <rPh sb="0" eb="2">
      <t>コキャク</t>
    </rPh>
    <rPh sb="2" eb="3">
      <t>メイ</t>
    </rPh>
    <phoneticPr fontId="2"/>
  </si>
  <si>
    <t>顧客名７５</t>
    <rPh sb="0" eb="2">
      <t>コキャク</t>
    </rPh>
    <rPh sb="2" eb="3">
      <t>メイ</t>
    </rPh>
    <phoneticPr fontId="2"/>
  </si>
  <si>
    <t>顧客名７６</t>
    <rPh sb="0" eb="2">
      <t>コキャク</t>
    </rPh>
    <rPh sb="2" eb="3">
      <t>メイ</t>
    </rPh>
    <phoneticPr fontId="2"/>
  </si>
  <si>
    <t>顧客名７７</t>
    <rPh sb="0" eb="2">
      <t>コキャク</t>
    </rPh>
    <rPh sb="2" eb="3">
      <t>メイ</t>
    </rPh>
    <phoneticPr fontId="2"/>
  </si>
  <si>
    <t>顧客名７８</t>
    <rPh sb="0" eb="2">
      <t>コキャク</t>
    </rPh>
    <rPh sb="2" eb="3">
      <t>メイ</t>
    </rPh>
    <phoneticPr fontId="2"/>
  </si>
  <si>
    <t>顧客名７９</t>
    <rPh sb="0" eb="2">
      <t>コキャク</t>
    </rPh>
    <rPh sb="2" eb="3">
      <t>メイ</t>
    </rPh>
    <phoneticPr fontId="2"/>
  </si>
  <si>
    <t>顧客名８０</t>
    <rPh sb="0" eb="2">
      <t>コキャク</t>
    </rPh>
    <rPh sb="2" eb="3">
      <t>メイ</t>
    </rPh>
    <phoneticPr fontId="2"/>
  </si>
  <si>
    <t>顧客名８１</t>
    <rPh sb="0" eb="2">
      <t>コキャク</t>
    </rPh>
    <rPh sb="2" eb="3">
      <t>メイ</t>
    </rPh>
    <phoneticPr fontId="2"/>
  </si>
  <si>
    <t>顧客名８２</t>
    <rPh sb="0" eb="2">
      <t>コキャク</t>
    </rPh>
    <rPh sb="2" eb="3">
      <t>メイ</t>
    </rPh>
    <phoneticPr fontId="2"/>
  </si>
  <si>
    <t>顧客名８３</t>
    <rPh sb="0" eb="2">
      <t>コキャク</t>
    </rPh>
    <rPh sb="2" eb="3">
      <t>メイ</t>
    </rPh>
    <phoneticPr fontId="2"/>
  </si>
  <si>
    <t>顧客名８４</t>
    <rPh sb="0" eb="2">
      <t>コキャク</t>
    </rPh>
    <rPh sb="2" eb="3">
      <t>メイ</t>
    </rPh>
    <phoneticPr fontId="2"/>
  </si>
  <si>
    <t>顧客名８５</t>
    <rPh sb="0" eb="2">
      <t>コキャク</t>
    </rPh>
    <rPh sb="2" eb="3">
      <t>メイ</t>
    </rPh>
    <phoneticPr fontId="2"/>
  </si>
  <si>
    <t>顧客名８６</t>
    <rPh sb="0" eb="2">
      <t>コキャク</t>
    </rPh>
    <rPh sb="2" eb="3">
      <t>メイ</t>
    </rPh>
    <phoneticPr fontId="2"/>
  </si>
  <si>
    <t>顧客名８７</t>
    <rPh sb="0" eb="2">
      <t>コキャク</t>
    </rPh>
    <rPh sb="2" eb="3">
      <t>メイ</t>
    </rPh>
    <phoneticPr fontId="2"/>
  </si>
  <si>
    <t>顧客名８８</t>
    <rPh sb="0" eb="2">
      <t>コキャク</t>
    </rPh>
    <rPh sb="2" eb="3">
      <t>メイ</t>
    </rPh>
    <phoneticPr fontId="2"/>
  </si>
  <si>
    <t>顧客名８９</t>
    <rPh sb="0" eb="2">
      <t>コキャク</t>
    </rPh>
    <rPh sb="2" eb="3">
      <t>メイ</t>
    </rPh>
    <phoneticPr fontId="2"/>
  </si>
  <si>
    <t>顧客名９０</t>
    <rPh sb="0" eb="2">
      <t>コキャク</t>
    </rPh>
    <rPh sb="2" eb="3">
      <t>メイ</t>
    </rPh>
    <phoneticPr fontId="2"/>
  </si>
  <si>
    <t>顧客名９１</t>
    <rPh sb="0" eb="2">
      <t>コキャク</t>
    </rPh>
    <rPh sb="2" eb="3">
      <t>メイ</t>
    </rPh>
    <phoneticPr fontId="2"/>
  </si>
  <si>
    <t>顧客名９２</t>
    <rPh sb="0" eb="2">
      <t>コキャク</t>
    </rPh>
    <rPh sb="2" eb="3">
      <t>メイ</t>
    </rPh>
    <phoneticPr fontId="2"/>
  </si>
  <si>
    <t>顧客名９３</t>
    <rPh sb="0" eb="2">
      <t>コキャク</t>
    </rPh>
    <rPh sb="2" eb="3">
      <t>メイ</t>
    </rPh>
    <phoneticPr fontId="2"/>
  </si>
  <si>
    <t>顧客名９４</t>
    <rPh sb="0" eb="2">
      <t>コキャク</t>
    </rPh>
    <rPh sb="2" eb="3">
      <t>メイ</t>
    </rPh>
    <phoneticPr fontId="2"/>
  </si>
  <si>
    <t>顧客名９５</t>
    <rPh sb="0" eb="2">
      <t>コキャク</t>
    </rPh>
    <rPh sb="2" eb="3">
      <t>メイ</t>
    </rPh>
    <phoneticPr fontId="2"/>
  </si>
  <si>
    <t>顧客名９６</t>
    <rPh sb="0" eb="2">
      <t>コキャク</t>
    </rPh>
    <rPh sb="2" eb="3">
      <t>メイ</t>
    </rPh>
    <phoneticPr fontId="2"/>
  </si>
  <si>
    <t>顧客名９７</t>
    <rPh sb="0" eb="2">
      <t>コキャク</t>
    </rPh>
    <rPh sb="2" eb="3">
      <t>メイ</t>
    </rPh>
    <phoneticPr fontId="2"/>
  </si>
  <si>
    <t>顧客名９８</t>
    <rPh sb="0" eb="2">
      <t>コキャク</t>
    </rPh>
    <rPh sb="2" eb="3">
      <t>メイ</t>
    </rPh>
    <phoneticPr fontId="2"/>
  </si>
  <si>
    <t>顧客名９９</t>
    <rPh sb="0" eb="2">
      <t>コキャク</t>
    </rPh>
    <rPh sb="2" eb="3">
      <t>メイ</t>
    </rPh>
    <phoneticPr fontId="2"/>
  </si>
  <si>
    <t>顧客名１００</t>
    <rPh sb="0" eb="2">
      <t>コキャク</t>
    </rPh>
    <rPh sb="2" eb="3">
      <t>メイ</t>
    </rPh>
    <phoneticPr fontId="2"/>
  </si>
  <si>
    <t>顧客名１０１</t>
    <rPh sb="0" eb="2">
      <t>コキャク</t>
    </rPh>
    <rPh sb="2" eb="3">
      <t>メイ</t>
    </rPh>
    <phoneticPr fontId="2"/>
  </si>
  <si>
    <t>顧客名１０２</t>
    <rPh sb="0" eb="2">
      <t>コキャク</t>
    </rPh>
    <rPh sb="2" eb="3">
      <t>メイ</t>
    </rPh>
    <phoneticPr fontId="2"/>
  </si>
  <si>
    <t>顧客名１０３</t>
    <rPh sb="0" eb="2">
      <t>コキャク</t>
    </rPh>
    <rPh sb="2" eb="3">
      <t>メイ</t>
    </rPh>
    <phoneticPr fontId="2"/>
  </si>
  <si>
    <t>顧客名１０４</t>
    <rPh sb="0" eb="2">
      <t>コキャク</t>
    </rPh>
    <rPh sb="2" eb="3">
      <t>メイ</t>
    </rPh>
    <phoneticPr fontId="2"/>
  </si>
  <si>
    <t>顧客名１０５</t>
    <rPh sb="0" eb="2">
      <t>コキャク</t>
    </rPh>
    <rPh sb="2" eb="3">
      <t>メイ</t>
    </rPh>
    <phoneticPr fontId="2"/>
  </si>
  <si>
    <t>顧客名１０６</t>
    <rPh sb="0" eb="2">
      <t>コキャク</t>
    </rPh>
    <rPh sb="2" eb="3">
      <t>メイ</t>
    </rPh>
    <phoneticPr fontId="2"/>
  </si>
  <si>
    <t>顧客名１０７</t>
    <rPh sb="0" eb="2">
      <t>コキャク</t>
    </rPh>
    <rPh sb="2" eb="3">
      <t>メイ</t>
    </rPh>
    <phoneticPr fontId="2"/>
  </si>
  <si>
    <t>顧客名１０８</t>
    <rPh sb="0" eb="2">
      <t>コキャク</t>
    </rPh>
    <rPh sb="2" eb="3">
      <t>メイ</t>
    </rPh>
    <phoneticPr fontId="2"/>
  </si>
  <si>
    <t>顧客名１０９</t>
    <rPh sb="0" eb="2">
      <t>コキャク</t>
    </rPh>
    <rPh sb="2" eb="3">
      <t>メイ</t>
    </rPh>
    <phoneticPr fontId="2"/>
  </si>
  <si>
    <t>顧客名１１０</t>
    <rPh sb="0" eb="2">
      <t>コキャク</t>
    </rPh>
    <rPh sb="2" eb="3">
      <t>メイ</t>
    </rPh>
    <phoneticPr fontId="2"/>
  </si>
  <si>
    <t>顧客名１１１</t>
    <rPh sb="0" eb="2">
      <t>コキャク</t>
    </rPh>
    <rPh sb="2" eb="3">
      <t>メイ</t>
    </rPh>
    <phoneticPr fontId="2"/>
  </si>
  <si>
    <t>顧客数</t>
    <rPh sb="0" eb="3">
      <t>コキャクスウ</t>
    </rPh>
    <phoneticPr fontId="2"/>
  </si>
  <si>
    <t>顧客数÷１０</t>
    <rPh sb="0" eb="3">
      <t>コキャクスウ</t>
    </rPh>
    <phoneticPr fontId="2"/>
  </si>
  <si>
    <t>余り</t>
    <rPh sb="0" eb="1">
      <t>アマ</t>
    </rPh>
    <phoneticPr fontId="2"/>
  </si>
  <si>
    <t>順位</t>
    <rPh sb="0" eb="2">
      <t>ジュンイ</t>
    </rPh>
    <phoneticPr fontId="2"/>
  </si>
  <si>
    <t>デシル分析値</t>
    <rPh sb="3" eb="5">
      <t>ブンセキ</t>
    </rPh>
    <rPh sb="5" eb="6">
      <t>チ</t>
    </rPh>
    <phoneticPr fontId="2"/>
  </si>
  <si>
    <t>デシル値</t>
    <rPh sb="3" eb="4">
      <t>チ</t>
    </rPh>
    <phoneticPr fontId="2"/>
  </si>
  <si>
    <t>人数</t>
    <rPh sb="0" eb="2">
      <t>ニンズウ</t>
    </rPh>
    <phoneticPr fontId="2"/>
  </si>
  <si>
    <t>購入金額計</t>
    <rPh sb="0" eb="2">
      <t>コウニュウ</t>
    </rPh>
    <rPh sb="2" eb="4">
      <t>キンガク</t>
    </rPh>
    <rPh sb="4" eb="5">
      <t>ケイ</t>
    </rPh>
    <phoneticPr fontId="2"/>
  </si>
  <si>
    <t>合計</t>
    <rPh sb="0" eb="2">
      <t>ゴウケイ</t>
    </rPh>
    <phoneticPr fontId="2"/>
  </si>
  <si>
    <t>構成割合</t>
    <rPh sb="0" eb="2">
      <t>コウセイ</t>
    </rPh>
    <rPh sb="2" eb="4">
      <t>ワリアイ</t>
    </rPh>
    <phoneticPr fontId="2"/>
  </si>
  <si>
    <t>累計割合</t>
    <rPh sb="0" eb="2">
      <t>ルイケイ</t>
    </rPh>
    <rPh sb="2" eb="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</si>
</sst>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176" fontId="0" fillId="0" borderId="0" xfId="2" applyNumberFormat="1" applyFont="1">
      <alignment vertical="center"/>
    </xf>
    <xf numFmtId="176" fontId="0" fillId="0" borderId="0" xfId="0" applyNumberForma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デシル分析グラフ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デシル分析表!$I$3</c:f>
              <c:strCache>
                <c:ptCount val="1"/>
                <c:pt idx="0">
                  <c:v>購入金額計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デシル分析表!$G$4:$G$13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デシル分析表!$I$4:$I$13</c:f>
              <c:numCache>
                <c:formatCode>#,##0_);[Red]\(#,##0\)</c:formatCode>
                <c:ptCount val="10"/>
                <c:pt idx="0">
                  <c:v>1052761</c:v>
                </c:pt>
                <c:pt idx="1">
                  <c:v>973486</c:v>
                </c:pt>
                <c:pt idx="2">
                  <c:v>867929</c:v>
                </c:pt>
                <c:pt idx="3">
                  <c:v>696743</c:v>
                </c:pt>
                <c:pt idx="4">
                  <c:v>600187</c:v>
                </c:pt>
                <c:pt idx="5">
                  <c:v>493504</c:v>
                </c:pt>
                <c:pt idx="6">
                  <c:v>377663</c:v>
                </c:pt>
                <c:pt idx="7">
                  <c:v>289852</c:v>
                </c:pt>
                <c:pt idx="8">
                  <c:v>167933</c:v>
                </c:pt>
                <c:pt idx="9">
                  <c:v>40669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1-45F5-9101-27DA1482D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911424"/>
        <c:axId val="1650170320"/>
      </c:barChart>
      <c:lineChart>
        <c:grouping val="standard"/>
        <c:varyColors val="0"/>
        <c:ser>
          <c:idx val="1"/>
          <c:order val="1"/>
          <c:tx>
            <c:strRef>
              <c:f>デシル分析表!$K$3</c:f>
              <c:strCache>
                <c:ptCount val="1"/>
                <c:pt idx="0">
                  <c:v>累計割合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デシル分析表!$G$4:$G$13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デシル分析表!$K$4:$K$13</c:f>
              <c:numCache>
                <c:formatCode>0.0%</c:formatCode>
                <c:ptCount val="10"/>
                <c:pt idx="0">
                  <c:v>0.1893207488876904</c:v>
                </c:pt>
                <c:pt idx="1">
                  <c:v>0.36438526832912316</c:v>
                </c:pt>
                <c:pt idx="2">
                  <c:v>0.52046719790415896</c:v>
                </c:pt>
                <c:pt idx="3">
                  <c:v>0.6457643038401274</c:v>
                </c:pt>
                <c:pt idx="4">
                  <c:v>0.75369749315152501</c:v>
                </c:pt>
                <c:pt idx="5">
                  <c:v>0.84244560108777145</c:v>
                </c:pt>
                <c:pt idx="6">
                  <c:v>0.91036172068867971</c:v>
                </c:pt>
                <c:pt idx="7">
                  <c:v>0.96248655976098085</c:v>
                </c:pt>
                <c:pt idx="8">
                  <c:v>0.99268638794891384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1-45F5-9101-27DA1482D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909344"/>
        <c:axId val="1644398928"/>
      </c:lineChart>
      <c:catAx>
        <c:axId val="19719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50170320"/>
        <c:crosses val="autoZero"/>
        <c:auto val="1"/>
        <c:lblAlgn val="ctr"/>
        <c:lblOffset val="100"/>
        <c:noMultiLvlLbl val="0"/>
      </c:catAx>
      <c:valAx>
        <c:axId val="165017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1911424"/>
        <c:crosses val="autoZero"/>
        <c:crossBetween val="between"/>
      </c:valAx>
      <c:valAx>
        <c:axId val="164439892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1909344"/>
        <c:crosses val="max"/>
        <c:crossBetween val="between"/>
      </c:valAx>
      <c:catAx>
        <c:axId val="1971909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43989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14</xdr:row>
      <xdr:rowOff>104775</xdr:rowOff>
    </xdr:from>
    <xdr:to>
      <xdr:col>12</xdr:col>
      <xdr:colOff>428625</xdr:colOff>
      <xdr:row>28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7949A1-0CDA-4B32-91B5-DB4A253DA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workbookViewId="0">
      <selection activeCell="N2" sqref="N2"/>
    </sheetView>
  </sheetViews>
  <sheetFormatPr defaultRowHeight="18.75" x14ac:dyDescent="0.4"/>
  <cols>
    <col min="2" max="2" width="13" customWidth="1"/>
    <col min="3" max="3" width="14.375" customWidth="1"/>
    <col min="5" max="5" width="13" customWidth="1"/>
    <col min="8" max="8" width="13" customWidth="1"/>
    <col min="9" max="9" width="13.25" customWidth="1"/>
    <col min="10" max="10" width="11" customWidth="1"/>
  </cols>
  <sheetData>
    <row r="1" spans="1:11" ht="24" x14ac:dyDescent="0.4">
      <c r="A1" s="1" t="s">
        <v>0</v>
      </c>
      <c r="G1" t="s">
        <v>115</v>
      </c>
      <c r="H1" t="s">
        <v>116</v>
      </c>
      <c r="I1" t="s">
        <v>117</v>
      </c>
    </row>
    <row r="2" spans="1:11" x14ac:dyDescent="0.4">
      <c r="G2">
        <f>COUNT(A4:A504)</f>
        <v>111</v>
      </c>
      <c r="H2">
        <f>INT(G2/10)</f>
        <v>11</v>
      </c>
      <c r="I2">
        <v>1</v>
      </c>
    </row>
    <row r="3" spans="1:11" x14ac:dyDescent="0.4">
      <c r="A3" t="s">
        <v>1</v>
      </c>
      <c r="B3" t="s">
        <v>2</v>
      </c>
      <c r="C3" t="s">
        <v>3</v>
      </c>
      <c r="D3" t="s">
        <v>118</v>
      </c>
      <c r="E3" t="s">
        <v>119</v>
      </c>
      <c r="G3" t="s">
        <v>120</v>
      </c>
      <c r="H3" t="s">
        <v>121</v>
      </c>
      <c r="I3" t="s">
        <v>122</v>
      </c>
      <c r="J3" t="s">
        <v>124</v>
      </c>
      <c r="K3" t="s">
        <v>125</v>
      </c>
    </row>
    <row r="4" spans="1:11" x14ac:dyDescent="0.4">
      <c r="A4">
        <v>1</v>
      </c>
      <c r="B4" t="s">
        <v>4</v>
      </c>
      <c r="C4" s="2">
        <v>28109</v>
      </c>
      <c r="D4">
        <f>_xlfn.RANK.EQ(C4,$C$4:$C$504)</f>
        <v>82</v>
      </c>
      <c r="E4">
        <f>IF(ROUNDUP(D4/$H$2,0)&gt;10,10,ROUNDUP(D4/$H$2,0))</f>
        <v>8</v>
      </c>
      <c r="G4">
        <v>1</v>
      </c>
      <c r="H4">
        <f>COUNTIF($E$4:$E$504,1)</f>
        <v>11</v>
      </c>
      <c r="I4" s="2">
        <f>SUMIF($E$4:$E$504,G4,$C$4:$C$5014)</f>
        <v>1052761</v>
      </c>
      <c r="J4" s="4">
        <f>I4/$I$14</f>
        <v>0.1893207488876904</v>
      </c>
      <c r="K4" s="5">
        <f>J4</f>
        <v>0.1893207488876904</v>
      </c>
    </row>
    <row r="5" spans="1:11" x14ac:dyDescent="0.4">
      <c r="A5">
        <v>2</v>
      </c>
      <c r="B5" t="s">
        <v>5</v>
      </c>
      <c r="C5" s="2">
        <v>48713</v>
      </c>
      <c r="D5">
        <f>_xlfn.RANK.EQ(C5,$C$4:$C$504)</f>
        <v>56</v>
      </c>
      <c r="E5">
        <f>IF(ROUNDUP(D5/$H$2,0)&gt;10,10,ROUNDUP(D5/$H$2,0))</f>
        <v>6</v>
      </c>
      <c r="G5">
        <v>2</v>
      </c>
      <c r="H5">
        <f t="shared" ref="H5:H13" si="0">COUNTIF($E$4:$E$504,1)</f>
        <v>11</v>
      </c>
      <c r="I5" s="2">
        <f t="shared" ref="I5:I13" si="1">SUMIF($E$4:$E$504,G5,$C$4:$C$5014)</f>
        <v>973486</v>
      </c>
      <c r="J5" s="4">
        <f t="shared" ref="J5:J13" si="2">I5/$I$14</f>
        <v>0.17506451944143275</v>
      </c>
      <c r="K5" s="5">
        <f>K4+J5</f>
        <v>0.36438526832912316</v>
      </c>
    </row>
    <row r="6" spans="1:11" x14ac:dyDescent="0.4">
      <c r="A6">
        <v>3</v>
      </c>
      <c r="B6" t="s">
        <v>6</v>
      </c>
      <c r="C6" s="2">
        <v>29702</v>
      </c>
      <c r="D6">
        <f>_xlfn.RANK.EQ(C6,$C$4:$C$504)</f>
        <v>79</v>
      </c>
      <c r="E6">
        <f>IF(ROUNDUP(D6/$H$2,0)&gt;10,10,ROUNDUP(D6/$H$2,0))</f>
        <v>8</v>
      </c>
      <c r="G6">
        <v>3</v>
      </c>
      <c r="H6">
        <f t="shared" si="0"/>
        <v>11</v>
      </c>
      <c r="I6" s="2">
        <f t="shared" si="1"/>
        <v>867929</v>
      </c>
      <c r="J6" s="4">
        <f t="shared" si="2"/>
        <v>0.15608192957503578</v>
      </c>
      <c r="K6" s="5">
        <f t="shared" ref="K6:K13" si="3">K5+J6</f>
        <v>0.52046719790415896</v>
      </c>
    </row>
    <row r="7" spans="1:11" x14ac:dyDescent="0.4">
      <c r="A7">
        <v>4</v>
      </c>
      <c r="B7" t="s">
        <v>7</v>
      </c>
      <c r="C7" s="2">
        <v>44302</v>
      </c>
      <c r="D7">
        <f>_xlfn.RANK.EQ(C7,$C$4:$C$504)</f>
        <v>62</v>
      </c>
      <c r="E7">
        <f>IF(ROUNDUP(D7/$H$2,0)&gt;10,10,ROUNDUP(D7/$H$2,0))</f>
        <v>6</v>
      </c>
      <c r="G7">
        <v>4</v>
      </c>
      <c r="H7">
        <f t="shared" si="0"/>
        <v>11</v>
      </c>
      <c r="I7" s="2">
        <f t="shared" si="1"/>
        <v>696743</v>
      </c>
      <c r="J7" s="4">
        <f t="shared" si="2"/>
        <v>0.12529710593596843</v>
      </c>
      <c r="K7" s="5">
        <f t="shared" si="3"/>
        <v>0.6457643038401274</v>
      </c>
    </row>
    <row r="8" spans="1:11" x14ac:dyDescent="0.4">
      <c r="A8">
        <v>5</v>
      </c>
      <c r="B8" t="s">
        <v>8</v>
      </c>
      <c r="C8" s="2">
        <v>72340</v>
      </c>
      <c r="D8">
        <f>_xlfn.RANK.EQ(C8,$C$4:$C$504)</f>
        <v>32</v>
      </c>
      <c r="E8">
        <f>IF(ROUNDUP(D8/$H$2,0)&gt;10,10,ROUNDUP(D8/$H$2,0))</f>
        <v>3</v>
      </c>
      <c r="G8">
        <v>5</v>
      </c>
      <c r="H8">
        <f t="shared" si="0"/>
        <v>11</v>
      </c>
      <c r="I8" s="2">
        <f t="shared" si="1"/>
        <v>600187</v>
      </c>
      <c r="J8" s="4">
        <f t="shared" si="2"/>
        <v>0.10793318931139759</v>
      </c>
      <c r="K8" s="5">
        <f t="shared" si="3"/>
        <v>0.75369749315152501</v>
      </c>
    </row>
    <row r="9" spans="1:11" x14ac:dyDescent="0.4">
      <c r="A9">
        <v>6</v>
      </c>
      <c r="B9" t="s">
        <v>9</v>
      </c>
      <c r="C9" s="2">
        <v>1808</v>
      </c>
      <c r="D9">
        <f>_xlfn.RANK.EQ(C9,$C$4:$C$504)</f>
        <v>108</v>
      </c>
      <c r="E9">
        <f>IF(ROUNDUP(D9/$H$2,0)&gt;10,10,ROUNDUP(D9/$H$2,0))</f>
        <v>10</v>
      </c>
      <c r="G9">
        <v>6</v>
      </c>
      <c r="H9">
        <f t="shared" si="0"/>
        <v>11</v>
      </c>
      <c r="I9" s="2">
        <f t="shared" si="1"/>
        <v>493504</v>
      </c>
      <c r="J9" s="4">
        <f t="shared" si="2"/>
        <v>8.8748107936246462E-2</v>
      </c>
      <c r="K9" s="5">
        <f t="shared" si="3"/>
        <v>0.84244560108777145</v>
      </c>
    </row>
    <row r="10" spans="1:11" x14ac:dyDescent="0.4">
      <c r="A10">
        <v>7</v>
      </c>
      <c r="B10" t="s">
        <v>10</v>
      </c>
      <c r="C10" s="2">
        <v>85025</v>
      </c>
      <c r="D10">
        <f>_xlfn.RANK.EQ(C10,$C$4:$C$504)</f>
        <v>24</v>
      </c>
      <c r="E10">
        <f>IF(ROUNDUP(D10/$H$2,0)&gt;10,10,ROUNDUP(D10/$H$2,0))</f>
        <v>3</v>
      </c>
      <c r="G10">
        <v>7</v>
      </c>
      <c r="H10">
        <f t="shared" si="0"/>
        <v>11</v>
      </c>
      <c r="I10" s="2">
        <f t="shared" si="1"/>
        <v>377663</v>
      </c>
      <c r="J10" s="4">
        <f t="shared" si="2"/>
        <v>6.7916119600908292E-2</v>
      </c>
      <c r="K10" s="5">
        <f t="shared" si="3"/>
        <v>0.91036172068867971</v>
      </c>
    </row>
    <row r="11" spans="1:11" x14ac:dyDescent="0.4">
      <c r="A11">
        <v>8</v>
      </c>
      <c r="B11" t="s">
        <v>11</v>
      </c>
      <c r="C11" s="2">
        <v>55262</v>
      </c>
      <c r="D11">
        <f>_xlfn.RANK.EQ(C11,$C$4:$C$504)</f>
        <v>50</v>
      </c>
      <c r="E11">
        <f>IF(ROUNDUP(D11/$H$2,0)&gt;10,10,ROUNDUP(D11/$H$2,0))</f>
        <v>5</v>
      </c>
      <c r="G11">
        <v>8</v>
      </c>
      <c r="H11">
        <f t="shared" si="0"/>
        <v>11</v>
      </c>
      <c r="I11" s="2">
        <f t="shared" si="1"/>
        <v>289852</v>
      </c>
      <c r="J11" s="4">
        <f t="shared" si="2"/>
        <v>5.2124839072301157E-2</v>
      </c>
      <c r="K11" s="5">
        <f t="shared" si="3"/>
        <v>0.96248655976098085</v>
      </c>
    </row>
    <row r="12" spans="1:11" x14ac:dyDescent="0.4">
      <c r="A12">
        <v>9</v>
      </c>
      <c r="B12" t="s">
        <v>12</v>
      </c>
      <c r="C12" s="2">
        <v>45626</v>
      </c>
      <c r="D12">
        <f>_xlfn.RANK.EQ(C12,$C$4:$C$504)</f>
        <v>59</v>
      </c>
      <c r="E12">
        <f>IF(ROUNDUP(D12/$H$2,0)&gt;10,10,ROUNDUP(D12/$H$2,0))</f>
        <v>6</v>
      </c>
      <c r="G12">
        <v>9</v>
      </c>
      <c r="H12">
        <f t="shared" si="0"/>
        <v>11</v>
      </c>
      <c r="I12" s="2">
        <f t="shared" si="1"/>
        <v>167933</v>
      </c>
      <c r="J12" s="4">
        <f t="shared" si="2"/>
        <v>3.019982818793298E-2</v>
      </c>
      <c r="K12" s="5">
        <f t="shared" si="3"/>
        <v>0.99268638794891384</v>
      </c>
    </row>
    <row r="13" spans="1:11" x14ac:dyDescent="0.4">
      <c r="A13">
        <v>10</v>
      </c>
      <c r="B13" t="s">
        <v>13</v>
      </c>
      <c r="C13" s="2">
        <v>30370</v>
      </c>
      <c r="D13">
        <f>_xlfn.RANK.EQ(C13,$C$4:$C$504)</f>
        <v>76</v>
      </c>
      <c r="E13">
        <f>IF(ROUNDUP(D13/$H$2,0)&gt;10,10,ROUNDUP(D13/$H$2,0))</f>
        <v>7</v>
      </c>
      <c r="G13">
        <v>10</v>
      </c>
      <c r="H13">
        <f t="shared" si="0"/>
        <v>11</v>
      </c>
      <c r="I13" s="2">
        <f t="shared" si="1"/>
        <v>40669</v>
      </c>
      <c r="J13" s="4">
        <f t="shared" si="2"/>
        <v>7.3136120510861264E-3</v>
      </c>
      <c r="K13" s="5">
        <f t="shared" si="3"/>
        <v>1</v>
      </c>
    </row>
    <row r="14" spans="1:11" x14ac:dyDescent="0.4">
      <c r="A14">
        <v>11</v>
      </c>
      <c r="B14" t="s">
        <v>14</v>
      </c>
      <c r="C14" s="2">
        <v>55157</v>
      </c>
      <c r="D14">
        <f>_xlfn.RANK.EQ(C14,$C$4:$C$504)</f>
        <v>51</v>
      </c>
      <c r="E14">
        <f>IF(ROUNDUP(D14/$H$2,0)&gt;10,10,ROUNDUP(D14/$H$2,0))</f>
        <v>5</v>
      </c>
      <c r="G14" t="s">
        <v>123</v>
      </c>
      <c r="I14" s="3">
        <f>SUM(I4:I13)</f>
        <v>5560727</v>
      </c>
    </row>
    <row r="15" spans="1:11" x14ac:dyDescent="0.4">
      <c r="A15">
        <v>12</v>
      </c>
      <c r="B15" t="s">
        <v>15</v>
      </c>
      <c r="C15" s="2">
        <v>12342</v>
      </c>
      <c r="D15">
        <f>_xlfn.RANK.EQ(C15,$C$4:$C$504)</f>
        <v>98</v>
      </c>
      <c r="E15">
        <f>IF(ROUNDUP(D15/$H$2,0)&gt;10,10,ROUNDUP(D15/$H$2,0))</f>
        <v>9</v>
      </c>
    </row>
    <row r="16" spans="1:11" x14ac:dyDescent="0.4">
      <c r="A16">
        <v>13</v>
      </c>
      <c r="B16" t="s">
        <v>16</v>
      </c>
      <c r="C16" s="2">
        <v>44909</v>
      </c>
      <c r="D16">
        <f>_xlfn.RANK.EQ(C16,$C$4:$C$504)</f>
        <v>61</v>
      </c>
      <c r="E16">
        <f>IF(ROUNDUP(D16/$H$2,0)&gt;10,10,ROUNDUP(D16/$H$2,0))</f>
        <v>6</v>
      </c>
    </row>
    <row r="17" spans="1:5" x14ac:dyDescent="0.4">
      <c r="A17">
        <v>14</v>
      </c>
      <c r="B17" t="s">
        <v>17</v>
      </c>
      <c r="C17" s="2">
        <v>59416</v>
      </c>
      <c r="D17">
        <f>_xlfn.RANK.EQ(C17,$C$4:$C$504)</f>
        <v>43</v>
      </c>
      <c r="E17">
        <f>IF(ROUNDUP(D17/$H$2,0)&gt;10,10,ROUNDUP(D17/$H$2,0))</f>
        <v>4</v>
      </c>
    </row>
    <row r="18" spans="1:5" x14ac:dyDescent="0.4">
      <c r="A18">
        <v>15</v>
      </c>
      <c r="B18" t="s">
        <v>18</v>
      </c>
      <c r="C18" s="2">
        <v>53464</v>
      </c>
      <c r="D18">
        <f>_xlfn.RANK.EQ(C18,$C$4:$C$504)</f>
        <v>52</v>
      </c>
      <c r="E18">
        <f>IF(ROUNDUP(D18/$H$2,0)&gt;10,10,ROUNDUP(D18/$H$2,0))</f>
        <v>5</v>
      </c>
    </row>
    <row r="19" spans="1:5" x14ac:dyDescent="0.4">
      <c r="A19">
        <v>16</v>
      </c>
      <c r="B19" t="s">
        <v>19</v>
      </c>
      <c r="C19" s="2">
        <v>15403</v>
      </c>
      <c r="D19">
        <f>_xlfn.RANK.EQ(C19,$C$4:$C$504)</f>
        <v>94</v>
      </c>
      <c r="E19">
        <f>IF(ROUNDUP(D19/$H$2,0)&gt;10,10,ROUNDUP(D19/$H$2,0))</f>
        <v>9</v>
      </c>
    </row>
    <row r="20" spans="1:5" x14ac:dyDescent="0.4">
      <c r="A20">
        <v>17</v>
      </c>
      <c r="B20" t="s">
        <v>20</v>
      </c>
      <c r="C20" s="2">
        <v>51202</v>
      </c>
      <c r="D20">
        <f>_xlfn.RANK.EQ(C20,$C$4:$C$504)</f>
        <v>53</v>
      </c>
      <c r="E20">
        <f>IF(ROUNDUP(D20/$H$2,0)&gt;10,10,ROUNDUP(D20/$H$2,0))</f>
        <v>5</v>
      </c>
    </row>
    <row r="21" spans="1:5" x14ac:dyDescent="0.4">
      <c r="A21">
        <v>18</v>
      </c>
      <c r="B21" t="s">
        <v>21</v>
      </c>
      <c r="C21" s="2">
        <v>79071</v>
      </c>
      <c r="D21">
        <f>_xlfn.RANK.EQ(C21,$C$4:$C$504)</f>
        <v>29</v>
      </c>
      <c r="E21">
        <f>IF(ROUNDUP(D21/$H$2,0)&gt;10,10,ROUNDUP(D21/$H$2,0))</f>
        <v>3</v>
      </c>
    </row>
    <row r="22" spans="1:5" x14ac:dyDescent="0.4">
      <c r="A22">
        <v>19</v>
      </c>
      <c r="B22" t="s">
        <v>22</v>
      </c>
      <c r="C22" s="2">
        <v>47179</v>
      </c>
      <c r="D22">
        <f>_xlfn.RANK.EQ(C22,$C$4:$C$504)</f>
        <v>58</v>
      </c>
      <c r="E22">
        <f>IF(ROUNDUP(D22/$H$2,0)&gt;10,10,ROUNDUP(D22/$H$2,0))</f>
        <v>6</v>
      </c>
    </row>
    <row r="23" spans="1:5" x14ac:dyDescent="0.4">
      <c r="A23">
        <v>20</v>
      </c>
      <c r="B23" t="s">
        <v>23</v>
      </c>
      <c r="C23" s="2">
        <v>60103</v>
      </c>
      <c r="D23">
        <f>_xlfn.RANK.EQ(C23,$C$4:$C$504)</f>
        <v>41</v>
      </c>
      <c r="E23">
        <f>IF(ROUNDUP(D23/$H$2,0)&gt;10,10,ROUNDUP(D23/$H$2,0))</f>
        <v>4</v>
      </c>
    </row>
    <row r="24" spans="1:5" x14ac:dyDescent="0.4">
      <c r="A24">
        <v>21</v>
      </c>
      <c r="B24" t="s">
        <v>24</v>
      </c>
      <c r="C24" s="2">
        <v>30862</v>
      </c>
      <c r="D24">
        <f>_xlfn.RANK.EQ(C24,$C$4:$C$504)</f>
        <v>75</v>
      </c>
      <c r="E24">
        <f>IF(ROUNDUP(D24/$H$2,0)&gt;10,10,ROUNDUP(D24/$H$2,0))</f>
        <v>7</v>
      </c>
    </row>
    <row r="25" spans="1:5" x14ac:dyDescent="0.4">
      <c r="A25">
        <v>22</v>
      </c>
      <c r="B25" t="s">
        <v>25</v>
      </c>
      <c r="C25" s="2">
        <v>58659</v>
      </c>
      <c r="D25">
        <f>_xlfn.RANK.EQ(C25,$C$4:$C$504)</f>
        <v>45</v>
      </c>
      <c r="E25">
        <f>IF(ROUNDUP(D25/$H$2,0)&gt;10,10,ROUNDUP(D25/$H$2,0))</f>
        <v>5</v>
      </c>
    </row>
    <row r="26" spans="1:5" x14ac:dyDescent="0.4">
      <c r="A26">
        <v>23</v>
      </c>
      <c r="B26" t="s">
        <v>26</v>
      </c>
      <c r="C26" s="2">
        <v>29784</v>
      </c>
      <c r="D26">
        <f>_xlfn.RANK.EQ(C26,$C$4:$C$504)</f>
        <v>78</v>
      </c>
      <c r="E26">
        <f>IF(ROUNDUP(D26/$H$2,0)&gt;10,10,ROUNDUP(D26/$H$2,0))</f>
        <v>8</v>
      </c>
    </row>
    <row r="27" spans="1:5" x14ac:dyDescent="0.4">
      <c r="A27">
        <v>24</v>
      </c>
      <c r="B27" t="s">
        <v>27</v>
      </c>
      <c r="C27" s="2">
        <v>88867</v>
      </c>
      <c r="D27">
        <f>_xlfn.RANK.EQ(C27,$C$4:$C$504)</f>
        <v>17</v>
      </c>
      <c r="E27">
        <f>IF(ROUNDUP(D27/$H$2,0)&gt;10,10,ROUNDUP(D27/$H$2,0))</f>
        <v>2</v>
      </c>
    </row>
    <row r="28" spans="1:5" x14ac:dyDescent="0.4">
      <c r="A28">
        <v>25</v>
      </c>
      <c r="B28" t="s">
        <v>28</v>
      </c>
      <c r="C28" s="2">
        <v>60434</v>
      </c>
      <c r="D28">
        <f>_xlfn.RANK.EQ(C28,$C$4:$C$504)</f>
        <v>40</v>
      </c>
      <c r="E28">
        <f>IF(ROUNDUP(D28/$H$2,0)&gt;10,10,ROUNDUP(D28/$H$2,0))</f>
        <v>4</v>
      </c>
    </row>
    <row r="29" spans="1:5" x14ac:dyDescent="0.4">
      <c r="A29">
        <v>26</v>
      </c>
      <c r="B29" t="s">
        <v>29</v>
      </c>
      <c r="C29" s="2">
        <v>16246</v>
      </c>
      <c r="D29">
        <f>_xlfn.RANK.EQ(C29,$C$4:$C$504)</f>
        <v>92</v>
      </c>
      <c r="E29">
        <f>IF(ROUNDUP(D29/$H$2,0)&gt;10,10,ROUNDUP(D29/$H$2,0))</f>
        <v>9</v>
      </c>
    </row>
    <row r="30" spans="1:5" x14ac:dyDescent="0.4">
      <c r="A30">
        <v>27</v>
      </c>
      <c r="B30" t="s">
        <v>30</v>
      </c>
      <c r="C30" s="2">
        <v>47326</v>
      </c>
      <c r="D30">
        <f>_xlfn.RANK.EQ(C30,$C$4:$C$504)</f>
        <v>57</v>
      </c>
      <c r="E30">
        <f>IF(ROUNDUP(D30/$H$2,0)&gt;10,10,ROUNDUP(D30/$H$2,0))</f>
        <v>6</v>
      </c>
    </row>
    <row r="31" spans="1:5" x14ac:dyDescent="0.4">
      <c r="A31">
        <v>28</v>
      </c>
      <c r="B31" t="s">
        <v>31</v>
      </c>
      <c r="C31" s="2">
        <v>88525</v>
      </c>
      <c r="D31">
        <f>_xlfn.RANK.EQ(C31,$C$4:$C$504)</f>
        <v>19</v>
      </c>
      <c r="E31">
        <f>IF(ROUNDUP(D31/$H$2,0)&gt;10,10,ROUNDUP(D31/$H$2,0))</f>
        <v>2</v>
      </c>
    </row>
    <row r="32" spans="1:5" x14ac:dyDescent="0.4">
      <c r="A32">
        <v>29</v>
      </c>
      <c r="B32" t="s">
        <v>32</v>
      </c>
      <c r="C32" s="2">
        <v>32465</v>
      </c>
      <c r="D32">
        <f>_xlfn.RANK.EQ(C32,$C$4:$C$504)</f>
        <v>74</v>
      </c>
      <c r="E32">
        <f>IF(ROUNDUP(D32/$H$2,0)&gt;10,10,ROUNDUP(D32/$H$2,0))</f>
        <v>7</v>
      </c>
    </row>
    <row r="33" spans="1:5" x14ac:dyDescent="0.4">
      <c r="A33">
        <v>30</v>
      </c>
      <c r="B33" t="s">
        <v>33</v>
      </c>
      <c r="C33" s="2">
        <v>86039</v>
      </c>
      <c r="D33">
        <f>_xlfn.RANK.EQ(C33,$C$4:$C$504)</f>
        <v>22</v>
      </c>
      <c r="E33">
        <f>IF(ROUNDUP(D33/$H$2,0)&gt;10,10,ROUNDUP(D33/$H$2,0))</f>
        <v>2</v>
      </c>
    </row>
    <row r="34" spans="1:5" x14ac:dyDescent="0.4">
      <c r="A34">
        <v>31</v>
      </c>
      <c r="B34" t="s">
        <v>34</v>
      </c>
      <c r="C34" s="2">
        <v>40579</v>
      </c>
      <c r="D34">
        <f>_xlfn.RANK.EQ(C34,$C$4:$C$504)</f>
        <v>66</v>
      </c>
      <c r="E34">
        <f>IF(ROUNDUP(D34/$H$2,0)&gt;10,10,ROUNDUP(D34/$H$2,0))</f>
        <v>6</v>
      </c>
    </row>
    <row r="35" spans="1:5" x14ac:dyDescent="0.4">
      <c r="A35">
        <v>32</v>
      </c>
      <c r="B35" t="s">
        <v>35</v>
      </c>
      <c r="C35" s="2">
        <v>65721</v>
      </c>
      <c r="D35">
        <f>_xlfn.RANK.EQ(C35,$C$4:$C$504)</f>
        <v>38</v>
      </c>
      <c r="E35">
        <f>IF(ROUNDUP(D35/$H$2,0)&gt;10,10,ROUNDUP(D35/$H$2,0))</f>
        <v>4</v>
      </c>
    </row>
    <row r="36" spans="1:5" x14ac:dyDescent="0.4">
      <c r="A36">
        <v>33</v>
      </c>
      <c r="B36" t="s">
        <v>36</v>
      </c>
      <c r="C36" s="2">
        <v>76801</v>
      </c>
      <c r="D36">
        <f>_xlfn.RANK.EQ(C36,$C$4:$C$504)</f>
        <v>30</v>
      </c>
      <c r="E36">
        <f>IF(ROUNDUP(D36/$H$2,0)&gt;10,10,ROUNDUP(D36/$H$2,0))</f>
        <v>3</v>
      </c>
    </row>
    <row r="37" spans="1:5" x14ac:dyDescent="0.4">
      <c r="A37">
        <v>34</v>
      </c>
      <c r="B37" t="s">
        <v>37</v>
      </c>
      <c r="C37" s="2">
        <v>90138</v>
      </c>
      <c r="D37">
        <f>_xlfn.RANK.EQ(C37,$C$4:$C$504)</f>
        <v>13</v>
      </c>
      <c r="E37">
        <f>IF(ROUNDUP(D37/$H$2,0)&gt;10,10,ROUNDUP(D37/$H$2,0))</f>
        <v>2</v>
      </c>
    </row>
    <row r="38" spans="1:5" x14ac:dyDescent="0.4">
      <c r="A38">
        <v>35</v>
      </c>
      <c r="B38" t="s">
        <v>38</v>
      </c>
      <c r="C38" s="2">
        <v>49820</v>
      </c>
      <c r="D38">
        <f>_xlfn.RANK.EQ(C38,$C$4:$C$504)</f>
        <v>54</v>
      </c>
      <c r="E38">
        <f>IF(ROUNDUP(D38/$H$2,0)&gt;10,10,ROUNDUP(D38/$H$2,0))</f>
        <v>5</v>
      </c>
    </row>
    <row r="39" spans="1:5" x14ac:dyDescent="0.4">
      <c r="A39">
        <v>36</v>
      </c>
      <c r="B39" t="s">
        <v>39</v>
      </c>
      <c r="C39" s="2">
        <v>89357</v>
      </c>
      <c r="D39">
        <f>_xlfn.RANK.EQ(C39,$C$4:$C$504)</f>
        <v>15</v>
      </c>
      <c r="E39">
        <f>IF(ROUNDUP(D39/$H$2,0)&gt;10,10,ROUNDUP(D39/$H$2,0))</f>
        <v>2</v>
      </c>
    </row>
    <row r="40" spans="1:5" x14ac:dyDescent="0.4">
      <c r="A40">
        <v>37</v>
      </c>
      <c r="B40" t="s">
        <v>40</v>
      </c>
      <c r="C40" s="2">
        <v>59893</v>
      </c>
      <c r="D40">
        <f>_xlfn.RANK.EQ(C40,$C$4:$C$504)</f>
        <v>42</v>
      </c>
      <c r="E40">
        <f>IF(ROUNDUP(D40/$H$2,0)&gt;10,10,ROUNDUP(D40/$H$2,0))</f>
        <v>4</v>
      </c>
    </row>
    <row r="41" spans="1:5" x14ac:dyDescent="0.4">
      <c r="A41">
        <v>38</v>
      </c>
      <c r="B41" t="s">
        <v>41</v>
      </c>
      <c r="C41" s="2">
        <v>96186</v>
      </c>
      <c r="D41">
        <f>_xlfn.RANK.EQ(C41,$C$4:$C$504)</f>
        <v>5</v>
      </c>
      <c r="E41">
        <f>IF(ROUNDUP(D41/$H$2,0)&gt;10,10,ROUNDUP(D41/$H$2,0))</f>
        <v>1</v>
      </c>
    </row>
    <row r="42" spans="1:5" x14ac:dyDescent="0.4">
      <c r="A42">
        <v>39</v>
      </c>
      <c r="B42" t="s">
        <v>42</v>
      </c>
      <c r="C42" s="2">
        <v>18545</v>
      </c>
      <c r="D42">
        <f>_xlfn.RANK.EQ(C42,$C$4:$C$504)</f>
        <v>89</v>
      </c>
      <c r="E42">
        <f>IF(ROUNDUP(D42/$H$2,0)&gt;10,10,ROUNDUP(D42/$H$2,0))</f>
        <v>9</v>
      </c>
    </row>
    <row r="43" spans="1:5" x14ac:dyDescent="0.4">
      <c r="A43">
        <v>40</v>
      </c>
      <c r="B43" t="s">
        <v>43</v>
      </c>
      <c r="C43" s="2">
        <v>4996</v>
      </c>
      <c r="D43">
        <f>_xlfn.RANK.EQ(C43,$C$4:$C$504)</f>
        <v>103</v>
      </c>
      <c r="E43">
        <f>IF(ROUNDUP(D43/$H$2,0)&gt;10,10,ROUNDUP(D43/$H$2,0))</f>
        <v>10</v>
      </c>
    </row>
    <row r="44" spans="1:5" x14ac:dyDescent="0.4">
      <c r="A44">
        <v>41</v>
      </c>
      <c r="B44" t="s">
        <v>44</v>
      </c>
      <c r="C44" s="2">
        <v>19991</v>
      </c>
      <c r="D44">
        <f>_xlfn.RANK.EQ(C44,$C$4:$C$504)</f>
        <v>88</v>
      </c>
      <c r="E44">
        <f>IF(ROUNDUP(D44/$H$2,0)&gt;10,10,ROUNDUP(D44/$H$2,0))</f>
        <v>8</v>
      </c>
    </row>
    <row r="45" spans="1:5" x14ac:dyDescent="0.4">
      <c r="A45">
        <v>42</v>
      </c>
      <c r="B45" t="s">
        <v>45</v>
      </c>
      <c r="C45" s="2">
        <v>24459</v>
      </c>
      <c r="D45">
        <f>_xlfn.RANK.EQ(C45,$C$4:$C$504)</f>
        <v>85</v>
      </c>
      <c r="E45">
        <f>IF(ROUNDUP(D45/$H$2,0)&gt;10,10,ROUNDUP(D45/$H$2,0))</f>
        <v>8</v>
      </c>
    </row>
    <row r="46" spans="1:5" x14ac:dyDescent="0.4">
      <c r="A46">
        <v>43</v>
      </c>
      <c r="B46" t="s">
        <v>46</v>
      </c>
      <c r="C46" s="2">
        <v>86570</v>
      </c>
      <c r="D46">
        <f>_xlfn.RANK.EQ(C46,$C$4:$C$504)</f>
        <v>20</v>
      </c>
      <c r="E46">
        <f>IF(ROUNDUP(D46/$H$2,0)&gt;10,10,ROUNDUP(D46/$H$2,0))</f>
        <v>2</v>
      </c>
    </row>
    <row r="47" spans="1:5" x14ac:dyDescent="0.4">
      <c r="A47">
        <v>44</v>
      </c>
      <c r="B47" t="s">
        <v>47</v>
      </c>
      <c r="C47" s="2">
        <v>89385</v>
      </c>
      <c r="D47">
        <f>_xlfn.RANK.EQ(C47,$C$4:$C$504)</f>
        <v>14</v>
      </c>
      <c r="E47">
        <f>IF(ROUNDUP(D47/$H$2,0)&gt;10,10,ROUNDUP(D47/$H$2,0))</f>
        <v>2</v>
      </c>
    </row>
    <row r="48" spans="1:5" x14ac:dyDescent="0.4">
      <c r="A48">
        <v>45</v>
      </c>
      <c r="B48" t="s">
        <v>48</v>
      </c>
      <c r="C48" s="2">
        <v>91556</v>
      </c>
      <c r="D48">
        <f>_xlfn.RANK.EQ(C48,$C$4:$C$504)</f>
        <v>11</v>
      </c>
      <c r="E48">
        <f>IF(ROUNDUP(D48/$H$2,0)&gt;10,10,ROUNDUP(D48/$H$2,0))</f>
        <v>1</v>
      </c>
    </row>
    <row r="49" spans="1:5" x14ac:dyDescent="0.4">
      <c r="A49">
        <v>46</v>
      </c>
      <c r="B49" t="s">
        <v>49</v>
      </c>
      <c r="C49" s="2">
        <v>3594</v>
      </c>
      <c r="D49">
        <f>_xlfn.RANK.EQ(C49,$C$4:$C$504)</f>
        <v>105</v>
      </c>
      <c r="E49">
        <f>IF(ROUNDUP(D49/$H$2,0)&gt;10,10,ROUNDUP(D49/$H$2,0))</f>
        <v>10</v>
      </c>
    </row>
    <row r="50" spans="1:5" x14ac:dyDescent="0.4">
      <c r="A50">
        <v>47</v>
      </c>
      <c r="B50" t="s">
        <v>50</v>
      </c>
      <c r="C50" s="2">
        <v>14051</v>
      </c>
      <c r="D50">
        <f>_xlfn.RANK.EQ(C50,$C$4:$C$504)</f>
        <v>96</v>
      </c>
      <c r="E50">
        <f>IF(ROUNDUP(D50/$H$2,0)&gt;10,10,ROUNDUP(D50/$H$2,0))</f>
        <v>9</v>
      </c>
    </row>
    <row r="51" spans="1:5" x14ac:dyDescent="0.4">
      <c r="A51">
        <v>48</v>
      </c>
      <c r="B51" t="s">
        <v>51</v>
      </c>
      <c r="C51" s="2">
        <v>33126</v>
      </c>
      <c r="D51">
        <f>_xlfn.RANK.EQ(C51,$C$4:$C$504)</f>
        <v>73</v>
      </c>
      <c r="E51">
        <f>IF(ROUNDUP(D51/$H$2,0)&gt;10,10,ROUNDUP(D51/$H$2,0))</f>
        <v>7</v>
      </c>
    </row>
    <row r="52" spans="1:5" x14ac:dyDescent="0.4">
      <c r="A52">
        <v>49</v>
      </c>
      <c r="B52" t="s">
        <v>52</v>
      </c>
      <c r="C52" s="2">
        <v>80164</v>
      </c>
      <c r="D52">
        <f>_xlfn.RANK.EQ(C52,$C$4:$C$504)</f>
        <v>28</v>
      </c>
      <c r="E52">
        <f>IF(ROUNDUP(D52/$H$2,0)&gt;10,10,ROUNDUP(D52/$H$2,0))</f>
        <v>3</v>
      </c>
    </row>
    <row r="53" spans="1:5" x14ac:dyDescent="0.4">
      <c r="A53">
        <v>50</v>
      </c>
      <c r="B53" t="s">
        <v>53</v>
      </c>
      <c r="C53" s="2">
        <v>2510</v>
      </c>
      <c r="D53">
        <f>_xlfn.RANK.EQ(C53,$C$4:$C$504)</f>
        <v>106</v>
      </c>
      <c r="E53">
        <f>IF(ROUNDUP(D53/$H$2,0)&gt;10,10,ROUNDUP(D53/$H$2,0))</f>
        <v>10</v>
      </c>
    </row>
    <row r="54" spans="1:5" x14ac:dyDescent="0.4">
      <c r="A54">
        <v>51</v>
      </c>
      <c r="B54" t="s">
        <v>54</v>
      </c>
      <c r="C54" s="2">
        <v>30176</v>
      </c>
      <c r="D54">
        <f>_xlfn.RANK.EQ(C54,$C$4:$C$504)</f>
        <v>77</v>
      </c>
      <c r="E54">
        <f>IF(ROUNDUP(D54/$H$2,0)&gt;10,10,ROUNDUP(D54/$H$2,0))</f>
        <v>7</v>
      </c>
    </row>
    <row r="55" spans="1:5" x14ac:dyDescent="0.4">
      <c r="A55">
        <v>52</v>
      </c>
      <c r="B55" t="s">
        <v>55</v>
      </c>
      <c r="C55" s="2">
        <v>12250</v>
      </c>
      <c r="D55">
        <f>_xlfn.RANK.EQ(C55,$C$4:$C$504)</f>
        <v>99</v>
      </c>
      <c r="E55">
        <f>IF(ROUNDUP(D55/$H$2,0)&gt;10,10,ROUNDUP(D55/$H$2,0))</f>
        <v>9</v>
      </c>
    </row>
    <row r="56" spans="1:5" x14ac:dyDescent="0.4">
      <c r="A56">
        <v>53</v>
      </c>
      <c r="B56" t="s">
        <v>56</v>
      </c>
      <c r="C56" s="2">
        <v>45077</v>
      </c>
      <c r="D56">
        <f>_xlfn.RANK.EQ(C56,$C$4:$C$504)</f>
        <v>60</v>
      </c>
      <c r="E56">
        <f>IF(ROUNDUP(D56/$H$2,0)&gt;10,10,ROUNDUP(D56/$H$2,0))</f>
        <v>6</v>
      </c>
    </row>
    <row r="57" spans="1:5" x14ac:dyDescent="0.4">
      <c r="A57">
        <v>54</v>
      </c>
      <c r="B57" t="s">
        <v>57</v>
      </c>
      <c r="C57" s="2">
        <v>33834</v>
      </c>
      <c r="D57">
        <f>_xlfn.RANK.EQ(C57,$C$4:$C$504)</f>
        <v>71</v>
      </c>
      <c r="E57">
        <f>IF(ROUNDUP(D57/$H$2,0)&gt;10,10,ROUNDUP(D57/$H$2,0))</f>
        <v>7</v>
      </c>
    </row>
    <row r="58" spans="1:5" x14ac:dyDescent="0.4">
      <c r="A58">
        <v>55</v>
      </c>
      <c r="B58" t="s">
        <v>58</v>
      </c>
      <c r="C58" s="2">
        <v>1415</v>
      </c>
      <c r="D58">
        <f>_xlfn.RANK.EQ(C58,$C$4:$C$504)</f>
        <v>109</v>
      </c>
      <c r="E58">
        <f>IF(ROUNDUP(D58/$H$2,0)&gt;10,10,ROUNDUP(D58/$H$2,0))</f>
        <v>10</v>
      </c>
    </row>
    <row r="59" spans="1:5" x14ac:dyDescent="0.4">
      <c r="A59">
        <v>56</v>
      </c>
      <c r="B59" t="s">
        <v>59</v>
      </c>
      <c r="C59" s="2">
        <v>23394</v>
      </c>
      <c r="D59">
        <f>_xlfn.RANK.EQ(C59,$C$4:$C$504)</f>
        <v>86</v>
      </c>
      <c r="E59">
        <f>IF(ROUNDUP(D59/$H$2,0)&gt;10,10,ROUNDUP(D59/$H$2,0))</f>
        <v>8</v>
      </c>
    </row>
    <row r="60" spans="1:5" x14ac:dyDescent="0.4">
      <c r="A60">
        <v>57</v>
      </c>
      <c r="B60" t="s">
        <v>60</v>
      </c>
      <c r="C60" s="2">
        <v>29490</v>
      </c>
      <c r="D60">
        <f>_xlfn.RANK.EQ(C60,$C$4:$C$504)</f>
        <v>80</v>
      </c>
      <c r="E60">
        <f>IF(ROUNDUP(D60/$H$2,0)&gt;10,10,ROUNDUP(D60/$H$2,0))</f>
        <v>8</v>
      </c>
    </row>
    <row r="61" spans="1:5" x14ac:dyDescent="0.4">
      <c r="A61">
        <v>58</v>
      </c>
      <c r="B61" t="s">
        <v>61</v>
      </c>
      <c r="C61" s="2">
        <v>15816</v>
      </c>
      <c r="D61">
        <f>_xlfn.RANK.EQ(C61,$C$4:$C$504)</f>
        <v>93</v>
      </c>
      <c r="E61">
        <f>IF(ROUNDUP(D61/$H$2,0)&gt;10,10,ROUNDUP(D61/$H$2,0))</f>
        <v>9</v>
      </c>
    </row>
    <row r="62" spans="1:5" x14ac:dyDescent="0.4">
      <c r="A62">
        <v>59</v>
      </c>
      <c r="B62" t="s">
        <v>62</v>
      </c>
      <c r="C62" s="2">
        <v>22881</v>
      </c>
      <c r="D62">
        <f>_xlfn.RANK.EQ(C62,$C$4:$C$504)</f>
        <v>87</v>
      </c>
      <c r="E62">
        <f>IF(ROUNDUP(D62/$H$2,0)&gt;10,10,ROUNDUP(D62/$H$2,0))</f>
        <v>8</v>
      </c>
    </row>
    <row r="63" spans="1:5" x14ac:dyDescent="0.4">
      <c r="A63">
        <v>60</v>
      </c>
      <c r="B63" t="s">
        <v>63</v>
      </c>
      <c r="C63" s="2">
        <v>80518</v>
      </c>
      <c r="D63">
        <f>_xlfn.RANK.EQ(C63,$C$4:$C$504)</f>
        <v>27</v>
      </c>
      <c r="E63">
        <f>IF(ROUNDUP(D63/$H$2,0)&gt;10,10,ROUNDUP(D63/$H$2,0))</f>
        <v>3</v>
      </c>
    </row>
    <row r="64" spans="1:5" x14ac:dyDescent="0.4">
      <c r="A64">
        <v>61</v>
      </c>
      <c r="B64" t="s">
        <v>64</v>
      </c>
      <c r="C64" s="2">
        <v>43795</v>
      </c>
      <c r="D64">
        <f>_xlfn.RANK.EQ(C64,$C$4:$C$504)</f>
        <v>63</v>
      </c>
      <c r="E64">
        <f>IF(ROUNDUP(D64/$H$2,0)&gt;10,10,ROUNDUP(D64/$H$2,0))</f>
        <v>6</v>
      </c>
    </row>
    <row r="65" spans="1:5" x14ac:dyDescent="0.4">
      <c r="A65">
        <v>62</v>
      </c>
      <c r="B65" t="s">
        <v>65</v>
      </c>
      <c r="C65" s="2">
        <v>73436</v>
      </c>
      <c r="D65">
        <f>_xlfn.RANK.EQ(C65,$C$4:$C$504)</f>
        <v>31</v>
      </c>
      <c r="E65">
        <f>IF(ROUNDUP(D65/$H$2,0)&gt;10,10,ROUNDUP(D65/$H$2,0))</f>
        <v>3</v>
      </c>
    </row>
    <row r="66" spans="1:5" x14ac:dyDescent="0.4">
      <c r="A66">
        <v>63</v>
      </c>
      <c r="B66" t="s">
        <v>66</v>
      </c>
      <c r="C66" s="2">
        <v>26469</v>
      </c>
      <c r="D66">
        <f>_xlfn.RANK.EQ(C66,$C$4:$C$504)</f>
        <v>84</v>
      </c>
      <c r="E66">
        <f>IF(ROUNDUP(D66/$H$2,0)&gt;10,10,ROUNDUP(D66/$H$2,0))</f>
        <v>8</v>
      </c>
    </row>
    <row r="67" spans="1:5" x14ac:dyDescent="0.4">
      <c r="A67">
        <v>64</v>
      </c>
      <c r="B67" t="s">
        <v>67</v>
      </c>
      <c r="C67" s="2">
        <v>94489</v>
      </c>
      <c r="D67">
        <f>_xlfn.RANK.EQ(C67,$C$4:$C$504)</f>
        <v>9</v>
      </c>
      <c r="E67">
        <f>IF(ROUNDUP(D67/$H$2,0)&gt;10,10,ROUNDUP(D67/$H$2,0))</f>
        <v>1</v>
      </c>
    </row>
    <row r="68" spans="1:5" x14ac:dyDescent="0.4">
      <c r="A68">
        <v>65</v>
      </c>
      <c r="B68" t="s">
        <v>68</v>
      </c>
      <c r="C68" s="2">
        <v>55747</v>
      </c>
      <c r="D68">
        <f>_xlfn.RANK.EQ(C68,$C$4:$C$504)</f>
        <v>48</v>
      </c>
      <c r="E68">
        <f>IF(ROUNDUP(D68/$H$2,0)&gt;10,10,ROUNDUP(D68/$H$2,0))</f>
        <v>5</v>
      </c>
    </row>
    <row r="69" spans="1:5" x14ac:dyDescent="0.4">
      <c r="A69">
        <v>66</v>
      </c>
      <c r="B69" t="s">
        <v>69</v>
      </c>
      <c r="C69" s="2">
        <v>34752</v>
      </c>
      <c r="D69">
        <f>_xlfn.RANK.EQ(C69,$C$4:$C$504)</f>
        <v>70</v>
      </c>
      <c r="E69">
        <f>IF(ROUNDUP(D69/$H$2,0)&gt;10,10,ROUNDUP(D69/$H$2,0))</f>
        <v>7</v>
      </c>
    </row>
    <row r="70" spans="1:5" x14ac:dyDescent="0.4">
      <c r="A70">
        <v>67</v>
      </c>
      <c r="B70" t="s">
        <v>70</v>
      </c>
      <c r="C70" s="2">
        <v>70530</v>
      </c>
      <c r="D70">
        <f>_xlfn.RANK.EQ(C70,$C$4:$C$504)</f>
        <v>33</v>
      </c>
      <c r="E70">
        <f>IF(ROUNDUP(D70/$H$2,0)&gt;10,10,ROUNDUP(D70/$H$2,0))</f>
        <v>3</v>
      </c>
    </row>
    <row r="71" spans="1:5" x14ac:dyDescent="0.4">
      <c r="A71">
        <v>68</v>
      </c>
      <c r="B71" t="s">
        <v>71</v>
      </c>
      <c r="C71" s="2">
        <v>43204</v>
      </c>
      <c r="D71">
        <f>_xlfn.RANK.EQ(C71,$C$4:$C$504)</f>
        <v>64</v>
      </c>
      <c r="E71">
        <f>IF(ROUNDUP(D71/$H$2,0)&gt;10,10,ROUNDUP(D71/$H$2,0))</f>
        <v>6</v>
      </c>
    </row>
    <row r="72" spans="1:5" x14ac:dyDescent="0.4">
      <c r="A72">
        <v>69</v>
      </c>
      <c r="B72" t="s">
        <v>72</v>
      </c>
      <c r="C72" s="2">
        <v>57156</v>
      </c>
      <c r="D72">
        <f>_xlfn.RANK.EQ(C72,$C$4:$C$504)</f>
        <v>47</v>
      </c>
      <c r="E72">
        <f>IF(ROUNDUP(D72/$H$2,0)&gt;10,10,ROUNDUP(D72/$H$2,0))</f>
        <v>5</v>
      </c>
    </row>
    <row r="73" spans="1:5" x14ac:dyDescent="0.4">
      <c r="A73">
        <v>70</v>
      </c>
      <c r="B73" t="s">
        <v>73</v>
      </c>
      <c r="C73" s="2">
        <v>86423</v>
      </c>
      <c r="D73">
        <f>_xlfn.RANK.EQ(C73,$C$4:$C$504)</f>
        <v>21</v>
      </c>
      <c r="E73">
        <f>IF(ROUNDUP(D73/$H$2,0)&gt;10,10,ROUNDUP(D73/$H$2,0))</f>
        <v>2</v>
      </c>
    </row>
    <row r="74" spans="1:5" x14ac:dyDescent="0.4">
      <c r="A74">
        <v>71</v>
      </c>
      <c r="B74" t="s">
        <v>74</v>
      </c>
      <c r="C74" s="2">
        <v>70410</v>
      </c>
      <c r="D74">
        <f>_xlfn.RANK.EQ(C74,$C$4:$C$504)</f>
        <v>34</v>
      </c>
      <c r="E74">
        <f>IF(ROUNDUP(D74/$H$2,0)&gt;10,10,ROUNDUP(D74/$H$2,0))</f>
        <v>4</v>
      </c>
    </row>
    <row r="75" spans="1:5" x14ac:dyDescent="0.4">
      <c r="A75">
        <v>72</v>
      </c>
      <c r="B75" t="s">
        <v>75</v>
      </c>
      <c r="C75" s="2">
        <v>49710</v>
      </c>
      <c r="D75">
        <f>_xlfn.RANK.EQ(C75,$C$4:$C$504)</f>
        <v>55</v>
      </c>
      <c r="E75">
        <f>IF(ROUNDUP(D75/$H$2,0)&gt;10,10,ROUNDUP(D75/$H$2,0))</f>
        <v>5</v>
      </c>
    </row>
    <row r="76" spans="1:5" x14ac:dyDescent="0.4">
      <c r="A76">
        <v>73</v>
      </c>
      <c r="B76" t="s">
        <v>76</v>
      </c>
      <c r="C76" s="2">
        <v>5912</v>
      </c>
      <c r="D76">
        <f>_xlfn.RANK.EQ(C76,$C$4:$C$504)</f>
        <v>101</v>
      </c>
      <c r="E76">
        <f>IF(ROUNDUP(D76/$H$2,0)&gt;10,10,ROUNDUP(D76/$H$2,0))</f>
        <v>10</v>
      </c>
    </row>
    <row r="77" spans="1:5" x14ac:dyDescent="0.4">
      <c r="A77">
        <v>74</v>
      </c>
      <c r="B77" t="s">
        <v>77</v>
      </c>
      <c r="C77" s="2">
        <v>3991</v>
      </c>
      <c r="D77">
        <f>_xlfn.RANK.EQ(C77,$C$4:$C$504)</f>
        <v>104</v>
      </c>
      <c r="E77">
        <f>IF(ROUNDUP(D77/$H$2,0)&gt;10,10,ROUNDUP(D77/$H$2,0))</f>
        <v>10</v>
      </c>
    </row>
    <row r="78" spans="1:5" x14ac:dyDescent="0.4">
      <c r="A78">
        <v>75</v>
      </c>
      <c r="B78" t="s">
        <v>78</v>
      </c>
      <c r="C78" s="2">
        <v>14828</v>
      </c>
      <c r="D78">
        <f>_xlfn.RANK.EQ(C78,$C$4:$C$504)</f>
        <v>95</v>
      </c>
      <c r="E78">
        <f>IF(ROUNDUP(D78/$H$2,0)&gt;10,10,ROUNDUP(D78/$H$2,0))</f>
        <v>9</v>
      </c>
    </row>
    <row r="79" spans="1:5" x14ac:dyDescent="0.4">
      <c r="A79">
        <v>76</v>
      </c>
      <c r="B79" t="s">
        <v>79</v>
      </c>
      <c r="C79" s="2">
        <v>94709</v>
      </c>
      <c r="D79">
        <f>_xlfn.RANK.EQ(C79,$C$4:$C$504)</f>
        <v>8</v>
      </c>
      <c r="E79">
        <f>IF(ROUNDUP(D79/$H$2,0)&gt;10,10,ROUNDUP(D79/$H$2,0))</f>
        <v>1</v>
      </c>
    </row>
    <row r="80" spans="1:5" x14ac:dyDescent="0.4">
      <c r="A80">
        <v>77</v>
      </c>
      <c r="B80" t="s">
        <v>80</v>
      </c>
      <c r="C80" s="2">
        <v>90353</v>
      </c>
      <c r="D80">
        <f>_xlfn.RANK.EQ(C80,$C$4:$C$504)</f>
        <v>12</v>
      </c>
      <c r="E80">
        <f>IF(ROUNDUP(D80/$H$2,0)&gt;10,10,ROUNDUP(D80/$H$2,0))</f>
        <v>2</v>
      </c>
    </row>
    <row r="81" spans="1:5" x14ac:dyDescent="0.4">
      <c r="A81">
        <v>78</v>
      </c>
      <c r="B81" t="s">
        <v>81</v>
      </c>
      <c r="C81" s="2">
        <v>96263</v>
      </c>
      <c r="D81">
        <f>_xlfn.RANK.EQ(C81,$C$4:$C$504)</f>
        <v>4</v>
      </c>
      <c r="E81">
        <f>IF(ROUNDUP(D81/$H$2,0)&gt;10,10,ROUNDUP(D81/$H$2,0))</f>
        <v>1</v>
      </c>
    </row>
    <row r="82" spans="1:5" x14ac:dyDescent="0.4">
      <c r="A82">
        <v>79</v>
      </c>
      <c r="B82" t="s">
        <v>82</v>
      </c>
      <c r="C82" s="2">
        <v>548</v>
      </c>
      <c r="D82">
        <f>_xlfn.RANK.EQ(C82,$C$4:$C$504)</f>
        <v>110</v>
      </c>
      <c r="E82">
        <f>IF(ROUNDUP(D82/$H$2,0)&gt;10,10,ROUNDUP(D82/$H$2,0))</f>
        <v>10</v>
      </c>
    </row>
    <row r="83" spans="1:5" x14ac:dyDescent="0.4">
      <c r="A83">
        <v>80</v>
      </c>
      <c r="B83" t="s">
        <v>83</v>
      </c>
      <c r="C83" s="2">
        <v>97096</v>
      </c>
      <c r="D83">
        <f>_xlfn.RANK.EQ(C83,$C$4:$C$504)</f>
        <v>3</v>
      </c>
      <c r="E83">
        <f>IF(ROUNDUP(D83/$H$2,0)&gt;10,10,ROUNDUP(D83/$H$2,0))</f>
        <v>1</v>
      </c>
    </row>
    <row r="84" spans="1:5" x14ac:dyDescent="0.4">
      <c r="A84">
        <v>81</v>
      </c>
      <c r="B84" t="s">
        <v>84</v>
      </c>
      <c r="C84" s="2">
        <v>33305</v>
      </c>
      <c r="D84">
        <f>_xlfn.RANK.EQ(C84,$C$4:$C$504)</f>
        <v>72</v>
      </c>
      <c r="E84">
        <f>IF(ROUNDUP(D84/$H$2,0)&gt;10,10,ROUNDUP(D84/$H$2,0))</f>
        <v>7</v>
      </c>
    </row>
    <row r="85" spans="1:5" x14ac:dyDescent="0.4">
      <c r="A85">
        <v>82</v>
      </c>
      <c r="B85" t="s">
        <v>85</v>
      </c>
      <c r="C85" s="2">
        <v>5866</v>
      </c>
      <c r="D85">
        <f>_xlfn.RANK.EQ(C85,$C$4:$C$504)</f>
        <v>102</v>
      </c>
      <c r="E85">
        <f>IF(ROUNDUP(D85/$H$2,0)&gt;10,10,ROUNDUP(D85/$H$2,0))</f>
        <v>10</v>
      </c>
    </row>
    <row r="86" spans="1:5" x14ac:dyDescent="0.4">
      <c r="A86">
        <v>83</v>
      </c>
      <c r="B86" t="s">
        <v>86</v>
      </c>
      <c r="C86" s="2">
        <v>13709</v>
      </c>
      <c r="D86">
        <f>_xlfn.RANK.EQ(C86,$C$4:$C$504)</f>
        <v>97</v>
      </c>
      <c r="E86">
        <f>IF(ROUNDUP(D86/$H$2,0)&gt;10,10,ROUNDUP(D86/$H$2,0))</f>
        <v>9</v>
      </c>
    </row>
    <row r="87" spans="1:5" x14ac:dyDescent="0.4">
      <c r="A87">
        <v>84</v>
      </c>
      <c r="B87" t="s">
        <v>87</v>
      </c>
      <c r="C87" s="2">
        <v>2190</v>
      </c>
      <c r="D87">
        <f>_xlfn.RANK.EQ(C87,$C$4:$C$504)</f>
        <v>107</v>
      </c>
      <c r="E87">
        <f>IF(ROUNDUP(D87/$H$2,0)&gt;10,10,ROUNDUP(D87/$H$2,0))</f>
        <v>10</v>
      </c>
    </row>
    <row r="88" spans="1:5" x14ac:dyDescent="0.4">
      <c r="A88">
        <v>85</v>
      </c>
      <c r="B88" t="s">
        <v>88</v>
      </c>
      <c r="C88" s="2">
        <v>55624</v>
      </c>
      <c r="D88">
        <f>_xlfn.RANK.EQ(C88,$C$4:$C$504)</f>
        <v>49</v>
      </c>
      <c r="E88">
        <f>IF(ROUNDUP(D88/$H$2,0)&gt;10,10,ROUNDUP(D88/$H$2,0))</f>
        <v>5</v>
      </c>
    </row>
    <row r="89" spans="1:5" x14ac:dyDescent="0.4">
      <c r="A89">
        <v>86</v>
      </c>
      <c r="B89" t="s">
        <v>89</v>
      </c>
      <c r="C89" s="2">
        <v>38910</v>
      </c>
      <c r="D89">
        <f>_xlfn.RANK.EQ(C89,$C$4:$C$504)</f>
        <v>69</v>
      </c>
      <c r="E89">
        <f>IF(ROUNDUP(D89/$H$2,0)&gt;10,10,ROUNDUP(D89/$H$2,0))</f>
        <v>7</v>
      </c>
    </row>
    <row r="90" spans="1:5" x14ac:dyDescent="0.4">
      <c r="A90">
        <v>87</v>
      </c>
      <c r="B90" t="s">
        <v>90</v>
      </c>
      <c r="C90" s="2">
        <v>58386</v>
      </c>
      <c r="D90">
        <f>_xlfn.RANK.EQ(C90,$C$4:$C$504)</f>
        <v>46</v>
      </c>
      <c r="E90">
        <f>IF(ROUNDUP(D90/$H$2,0)&gt;10,10,ROUNDUP(D90/$H$2,0))</f>
        <v>5</v>
      </c>
    </row>
    <row r="91" spans="1:5" x14ac:dyDescent="0.4">
      <c r="A91">
        <v>88</v>
      </c>
      <c r="B91" t="s">
        <v>91</v>
      </c>
      <c r="C91" s="2">
        <v>67008</v>
      </c>
      <c r="D91">
        <f>_xlfn.RANK.EQ(C91,$C$4:$C$504)</f>
        <v>36</v>
      </c>
      <c r="E91">
        <f>IF(ROUNDUP(D91/$H$2,0)&gt;10,10,ROUNDUP(D91/$H$2,0))</f>
        <v>4</v>
      </c>
    </row>
    <row r="92" spans="1:5" x14ac:dyDescent="0.4">
      <c r="A92">
        <v>89</v>
      </c>
      <c r="B92" t="s">
        <v>92</v>
      </c>
      <c r="C92" s="2">
        <v>40510</v>
      </c>
      <c r="D92">
        <f>_xlfn.RANK.EQ(C92,$C$4:$C$504)</f>
        <v>67</v>
      </c>
      <c r="E92">
        <f>IF(ROUNDUP(D92/$H$2,0)&gt;10,10,ROUNDUP(D92/$H$2,0))</f>
        <v>7</v>
      </c>
    </row>
    <row r="93" spans="1:5" x14ac:dyDescent="0.4">
      <c r="A93">
        <v>90</v>
      </c>
      <c r="B93" t="s">
        <v>93</v>
      </c>
      <c r="C93" s="2">
        <v>99400</v>
      </c>
      <c r="D93">
        <f>_xlfn.RANK.EQ(C93,$C$4:$C$504)</f>
        <v>1</v>
      </c>
      <c r="E93">
        <f>IF(ROUNDUP(D93/$H$2,0)&gt;10,10,ROUNDUP(D93/$H$2,0))</f>
        <v>1</v>
      </c>
    </row>
    <row r="94" spans="1:5" x14ac:dyDescent="0.4">
      <c r="A94">
        <v>91</v>
      </c>
      <c r="B94" t="s">
        <v>94</v>
      </c>
      <c r="C94" s="2">
        <v>18211</v>
      </c>
      <c r="D94">
        <f>_xlfn.RANK.EQ(C94,$C$4:$C$504)</f>
        <v>90</v>
      </c>
      <c r="E94">
        <f>IF(ROUNDUP(D94/$H$2,0)&gt;10,10,ROUNDUP(D94/$H$2,0))</f>
        <v>9</v>
      </c>
    </row>
    <row r="95" spans="1:5" x14ac:dyDescent="0.4">
      <c r="A95">
        <v>92</v>
      </c>
      <c r="B95" t="s">
        <v>95</v>
      </c>
      <c r="C95" s="2">
        <v>82585</v>
      </c>
      <c r="D95">
        <f>_xlfn.RANK.EQ(C95,$C$4:$C$504)</f>
        <v>25</v>
      </c>
      <c r="E95">
        <f>IF(ROUNDUP(D95/$H$2,0)&gt;10,10,ROUNDUP(D95/$H$2,0))</f>
        <v>3</v>
      </c>
    </row>
    <row r="96" spans="1:5" x14ac:dyDescent="0.4">
      <c r="A96">
        <v>93</v>
      </c>
      <c r="B96" t="s">
        <v>96</v>
      </c>
      <c r="C96" s="2">
        <v>60843</v>
      </c>
      <c r="D96">
        <f>_xlfn.RANK.EQ(C96,$C$4:$C$504)</f>
        <v>39</v>
      </c>
      <c r="E96">
        <f>IF(ROUNDUP(D96/$H$2,0)&gt;10,10,ROUNDUP(D96/$H$2,0))</f>
        <v>4</v>
      </c>
    </row>
    <row r="97" spans="1:5" x14ac:dyDescent="0.4">
      <c r="A97">
        <v>94</v>
      </c>
      <c r="B97" t="s">
        <v>97</v>
      </c>
      <c r="C97" s="2">
        <v>42794</v>
      </c>
      <c r="D97">
        <f>_xlfn.RANK.EQ(C97,$C$4:$C$504)</f>
        <v>65</v>
      </c>
      <c r="E97">
        <f>IF(ROUNDUP(D97/$H$2,0)&gt;10,10,ROUNDUP(D97/$H$2,0))</f>
        <v>6</v>
      </c>
    </row>
    <row r="98" spans="1:5" x14ac:dyDescent="0.4">
      <c r="A98">
        <v>95</v>
      </c>
      <c r="B98" t="s">
        <v>98</v>
      </c>
      <c r="C98" s="2">
        <v>66143</v>
      </c>
      <c r="D98">
        <f>_xlfn.RANK.EQ(C98,$C$4:$C$504)</f>
        <v>37</v>
      </c>
      <c r="E98">
        <f>IF(ROUNDUP(D98/$H$2,0)&gt;10,10,ROUNDUP(D98/$H$2,0))</f>
        <v>4</v>
      </c>
    </row>
    <row r="99" spans="1:5" x14ac:dyDescent="0.4">
      <c r="A99">
        <v>96</v>
      </c>
      <c r="B99" t="s">
        <v>99</v>
      </c>
      <c r="C99" s="2">
        <v>238</v>
      </c>
      <c r="D99">
        <f>_xlfn.RANK.EQ(C99,$C$4:$C$504)</f>
        <v>111</v>
      </c>
      <c r="E99">
        <f>IF(ROUNDUP(D99/$H$2,0)&gt;10,10,ROUNDUP(D99/$H$2,0))</f>
        <v>10</v>
      </c>
    </row>
    <row r="100" spans="1:5" x14ac:dyDescent="0.4">
      <c r="A100">
        <v>97</v>
      </c>
      <c r="B100" t="s">
        <v>100</v>
      </c>
      <c r="C100" s="2">
        <v>95547</v>
      </c>
      <c r="D100">
        <f>_xlfn.RANK.EQ(C100,$C$4:$C$504)</f>
        <v>6</v>
      </c>
      <c r="E100">
        <f>IF(ROUNDUP(D100/$H$2,0)&gt;10,10,ROUNDUP(D100/$H$2,0))</f>
        <v>1</v>
      </c>
    </row>
    <row r="101" spans="1:5" x14ac:dyDescent="0.4">
      <c r="A101">
        <v>98</v>
      </c>
      <c r="B101" t="s">
        <v>101</v>
      </c>
      <c r="C101" s="2">
        <v>28686</v>
      </c>
      <c r="D101">
        <f>_xlfn.RANK.EQ(C101,$C$4:$C$504)</f>
        <v>81</v>
      </c>
      <c r="E101">
        <f>IF(ROUNDUP(D101/$H$2,0)&gt;10,10,ROUNDUP(D101/$H$2,0))</f>
        <v>8</v>
      </c>
    </row>
    <row r="102" spans="1:5" x14ac:dyDescent="0.4">
      <c r="A102">
        <v>99</v>
      </c>
      <c r="B102" t="s">
        <v>102</v>
      </c>
      <c r="C102" s="2">
        <v>16532</v>
      </c>
      <c r="D102">
        <f>_xlfn.RANK.EQ(C102,$C$4:$C$504)</f>
        <v>91</v>
      </c>
      <c r="E102">
        <f>IF(ROUNDUP(D102/$H$2,0)&gt;10,10,ROUNDUP(D102/$H$2,0))</f>
        <v>9</v>
      </c>
    </row>
    <row r="103" spans="1:5" x14ac:dyDescent="0.4">
      <c r="A103">
        <v>100</v>
      </c>
      <c r="B103" t="s">
        <v>103</v>
      </c>
      <c r="C103" s="2">
        <v>26887</v>
      </c>
      <c r="D103">
        <f>_xlfn.RANK.EQ(C103,$C$4:$C$504)</f>
        <v>83</v>
      </c>
      <c r="E103">
        <f>IF(ROUNDUP(D103/$H$2,0)&gt;10,10,ROUNDUP(D103/$H$2,0))</f>
        <v>8</v>
      </c>
    </row>
    <row r="104" spans="1:5" x14ac:dyDescent="0.4">
      <c r="A104">
        <v>101</v>
      </c>
      <c r="B104" t="s">
        <v>104</v>
      </c>
      <c r="C104" s="2">
        <v>94388</v>
      </c>
      <c r="D104">
        <f>_xlfn.RANK.EQ(C104,$C$4:$C$504)</f>
        <v>10</v>
      </c>
      <c r="E104">
        <f>IF(ROUNDUP(D104/$H$2,0)&gt;10,10,ROUNDUP(D104/$H$2,0))</f>
        <v>1</v>
      </c>
    </row>
    <row r="105" spans="1:5" x14ac:dyDescent="0.4">
      <c r="A105">
        <v>102</v>
      </c>
      <c r="B105" t="s">
        <v>105</v>
      </c>
      <c r="C105" s="2">
        <v>7601</v>
      </c>
      <c r="D105">
        <f>_xlfn.RANK.EQ(C105,$C$4:$C$504)</f>
        <v>100</v>
      </c>
      <c r="E105">
        <f>IF(ROUNDUP(D105/$H$2,0)&gt;10,10,ROUNDUP(D105/$H$2,0))</f>
        <v>10</v>
      </c>
    </row>
    <row r="106" spans="1:5" x14ac:dyDescent="0.4">
      <c r="A106">
        <v>103</v>
      </c>
      <c r="B106" t="s">
        <v>106</v>
      </c>
      <c r="C106" s="2">
        <v>97847</v>
      </c>
      <c r="D106">
        <f>_xlfn.RANK.EQ(C106,$C$4:$C$504)</f>
        <v>2</v>
      </c>
      <c r="E106">
        <f>IF(ROUNDUP(D106/$H$2,0)&gt;10,10,ROUNDUP(D106/$H$2,0))</f>
        <v>1</v>
      </c>
    </row>
    <row r="107" spans="1:5" x14ac:dyDescent="0.4">
      <c r="A107">
        <v>104</v>
      </c>
      <c r="B107" t="s">
        <v>107</v>
      </c>
      <c r="C107" s="2">
        <v>85884</v>
      </c>
      <c r="D107">
        <f>_xlfn.RANK.EQ(C107,$C$4:$C$504)</f>
        <v>23</v>
      </c>
      <c r="E107">
        <f>IF(ROUNDUP(D107/$H$2,0)&gt;10,10,ROUNDUP(D107/$H$2,0))</f>
        <v>3</v>
      </c>
    </row>
    <row r="108" spans="1:5" x14ac:dyDescent="0.4">
      <c r="A108">
        <v>105</v>
      </c>
      <c r="B108" t="s">
        <v>108</v>
      </c>
      <c r="C108" s="2">
        <v>88976</v>
      </c>
      <c r="D108">
        <f>_xlfn.RANK.EQ(C108,$C$4:$C$504)</f>
        <v>16</v>
      </c>
      <c r="E108">
        <f>IF(ROUNDUP(D108/$H$2,0)&gt;10,10,ROUNDUP(D108/$H$2,0))</f>
        <v>2</v>
      </c>
    </row>
    <row r="109" spans="1:5" x14ac:dyDescent="0.4">
      <c r="A109">
        <v>106</v>
      </c>
      <c r="B109" t="s">
        <v>109</v>
      </c>
      <c r="C109" s="2">
        <v>81575</v>
      </c>
      <c r="D109">
        <f>_xlfn.RANK.EQ(C109,$C$4:$C$504)</f>
        <v>26</v>
      </c>
      <c r="E109">
        <f>IF(ROUNDUP(D109/$H$2,0)&gt;10,10,ROUNDUP(D109/$H$2,0))</f>
        <v>3</v>
      </c>
    </row>
    <row r="110" spans="1:5" x14ac:dyDescent="0.4">
      <c r="A110">
        <v>107</v>
      </c>
      <c r="B110" t="s">
        <v>110</v>
      </c>
      <c r="C110" s="2">
        <v>88853</v>
      </c>
      <c r="D110">
        <f>_xlfn.RANK.EQ(C110,$C$4:$C$504)</f>
        <v>18</v>
      </c>
      <c r="E110">
        <f>IF(ROUNDUP(D110/$H$2,0)&gt;10,10,ROUNDUP(D110/$H$2,0))</f>
        <v>2</v>
      </c>
    </row>
    <row r="111" spans="1:5" x14ac:dyDescent="0.4">
      <c r="A111">
        <v>108</v>
      </c>
      <c r="B111" t="s">
        <v>111</v>
      </c>
      <c r="C111" s="2">
        <v>39353</v>
      </c>
      <c r="D111">
        <f>_xlfn.RANK.EQ(C111,$C$4:$C$504)</f>
        <v>68</v>
      </c>
      <c r="E111">
        <f>IF(ROUNDUP(D111/$H$2,0)&gt;10,10,ROUNDUP(D111/$H$2,0))</f>
        <v>7</v>
      </c>
    </row>
    <row r="112" spans="1:5" x14ac:dyDescent="0.4">
      <c r="A112">
        <v>109</v>
      </c>
      <c r="B112" t="s">
        <v>112</v>
      </c>
      <c r="C112" s="2">
        <v>67423</v>
      </c>
      <c r="D112">
        <f>_xlfn.RANK.EQ(C112,$C$4:$C$504)</f>
        <v>35</v>
      </c>
      <c r="E112">
        <f>IF(ROUNDUP(D112/$H$2,0)&gt;10,10,ROUNDUP(D112/$H$2,0))</f>
        <v>4</v>
      </c>
    </row>
    <row r="113" spans="1:5" x14ac:dyDescent="0.4">
      <c r="A113">
        <v>110</v>
      </c>
      <c r="B113" t="s">
        <v>113</v>
      </c>
      <c r="C113" s="2">
        <v>95280</v>
      </c>
      <c r="D113">
        <f>_xlfn.RANK.EQ(C113,$C$4:$C$504)</f>
        <v>7</v>
      </c>
      <c r="E113">
        <f>IF(ROUNDUP(D113/$H$2,0)&gt;10,10,ROUNDUP(D113/$H$2,0))</f>
        <v>1</v>
      </c>
    </row>
    <row r="114" spans="1:5" x14ac:dyDescent="0.4">
      <c r="A114">
        <v>111</v>
      </c>
      <c r="B114" t="s">
        <v>114</v>
      </c>
      <c r="C114" s="2">
        <v>59349</v>
      </c>
      <c r="D114">
        <f>_xlfn.RANK.EQ(C114,$C$4:$C$504)</f>
        <v>44</v>
      </c>
      <c r="E114">
        <f>IF(ROUNDUP(D114/$H$2,0)&gt;10,10,ROUNDUP(D114/$H$2,0))</f>
        <v>4</v>
      </c>
    </row>
  </sheetData>
  <sortState ref="A4:E114">
    <sortCondition ref="A4:A114"/>
  </sortState>
  <phoneticPr fontId="2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デシル分析表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ootuka</dc:creator>
  <cp:lastModifiedBy>ootuka</cp:lastModifiedBy>
  <dcterms:created xsi:type="dcterms:W3CDTF">2017-07-05T00:15:51Z</dcterms:created>
  <dcterms:modified xsi:type="dcterms:W3CDTF">2017-07-05T01:35:20Z</dcterms:modified>
</cp:coreProperties>
</file>